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Plan Estrategico" sheetId="1" r:id="rId1"/>
    <sheet name="Objetivo de Calidad" sheetId="2" r:id="rId2"/>
    <sheet name="Informe" sheetId="3" r:id="rId3"/>
  </sheets>
  <definedNames/>
  <calcPr fullCalcOnLoad="1"/>
</workbook>
</file>

<file path=xl/sharedStrings.xml><?xml version="1.0" encoding="utf-8"?>
<sst xmlns="http://schemas.openxmlformats.org/spreadsheetml/2006/main" count="490" uniqueCount="161">
  <si>
    <t xml:space="preserve">Programación  </t>
  </si>
  <si>
    <t xml:space="preserve">Total Ejecución </t>
  </si>
  <si>
    <t xml:space="preserve">Descripción de Evidencias </t>
  </si>
  <si>
    <t>Total Evidenciado</t>
  </si>
  <si>
    <t>% Ejecución Semestral</t>
  </si>
  <si>
    <t xml:space="preserve">Observaciones de la Revisión </t>
  </si>
  <si>
    <t xml:space="preserve">% Total vigencia </t>
  </si>
  <si>
    <t>Total                      Programado</t>
  </si>
  <si>
    <t xml:space="preserve">CONTRALORIA GENERAL DEL DEPARTAMENTO DEL ATLANTICO </t>
  </si>
  <si>
    <t>5.4.4.3</t>
  </si>
  <si>
    <t>5.4.3.3</t>
  </si>
  <si>
    <t>5.4.3.1</t>
  </si>
  <si>
    <t>II Trimestre</t>
  </si>
  <si>
    <t>I Trimestre</t>
  </si>
  <si>
    <t>III Trimestre</t>
  </si>
  <si>
    <t>IV Trimestre</t>
  </si>
  <si>
    <t>Reporte Primer Trimestre</t>
  </si>
  <si>
    <t>Evaluación Primer Trimestre</t>
  </si>
  <si>
    <t>Reporte Segundo Trimestre</t>
  </si>
  <si>
    <t>Evaluación Tercer Trimestre</t>
  </si>
  <si>
    <t>Evaluación Segundo Trimestre</t>
  </si>
  <si>
    <t>Reporte Tercer Trimestre</t>
  </si>
  <si>
    <t>Reporte Cuarto Trimestre</t>
  </si>
  <si>
    <t>Evaluación Cuarto Trimestre</t>
  </si>
  <si>
    <t>% Ejecución Trimestral</t>
  </si>
  <si>
    <t>% PROMEDIO TRIMESTRE</t>
  </si>
  <si>
    <t>% Total vigencia actividad</t>
  </si>
  <si>
    <t xml:space="preserve">% Total </t>
  </si>
  <si>
    <t xml:space="preserve">% Total  </t>
  </si>
  <si>
    <t>% Total Procesos</t>
  </si>
  <si>
    <t xml:space="preserve">PLAN ESTRATEGICO </t>
  </si>
  <si>
    <t>5.4.1. Generar un control fiscal con efectividad, aumentando la credibilidad y el desempeño institucional.</t>
  </si>
  <si>
    <t>5.4.1.1</t>
  </si>
  <si>
    <t>5.4.1.2</t>
  </si>
  <si>
    <t>5.4.1.3</t>
  </si>
  <si>
    <t>Objetivos Estratégico</t>
  </si>
  <si>
    <t>5.4.1.4</t>
  </si>
  <si>
    <t>Desarrollar un Control Fiscal enmarcado en la Normas Internacionales ISSAI y contenidas en la nueva metodología, siguiendo las directrices impartidas por la Contraloría General de la República, e igualmente identificando sujetos los puntos y/o de control con mayores riesgos en el manejo de los recursos públicos.</t>
  </si>
  <si>
    <t>Lograr efectividad en el establecimiento del hallazgo fiscal como resultado de un proceso auditor, la atención de la denuncia o de la aplicación de cualquiera de los sistemas de control que permita determinar que están dados los elementos para iniciar proceso de responsabilidad fiscal en el procedimiento verbal.</t>
  </si>
  <si>
    <t>Resarcir los daños ocasionados al patrimonio público, recuperando los dineros públicos malversados o extraviados como consecuencia de un mal uso de los recursos o inadecuada gestión fiscal en el departamento del Atlántico.</t>
  </si>
  <si>
    <t xml:space="preserve">Gestionar el cobro y obtener el pago de los recursos como resultado de los fallos de responsabilidad fiscal o acreencias a favor de la Contraloría Departamental del Atlántico. </t>
  </si>
  <si>
    <t xml:space="preserve">5.4.2.1. </t>
  </si>
  <si>
    <t>Realizar audiencias públicas para dar a conocer los resultados de la entidad a los diferentes grupos de interés y para recibir denuncias que afecten el patrimonio estatal en el departamento.</t>
  </si>
  <si>
    <t xml:space="preserve">5.4.2.2. </t>
  </si>
  <si>
    <t xml:space="preserve">5.4.2.3. </t>
  </si>
  <si>
    <t xml:space="preserve">5.4.2.4. </t>
  </si>
  <si>
    <t xml:space="preserve">Fortalecer el desarrollo de audiencias o foros públicos como espacios deliberativos para la participación ciudadana en temas de interés público y de vigilancia fiscal. </t>
  </si>
  <si>
    <t>Diseñar y poner en marcha estrategias de divulgación y comunicación para la promoción del control fiscal participativo.</t>
  </si>
  <si>
    <t xml:space="preserve">Tramitar dentro de los términos legales las denuncias efectuadas por los ciudadanos para dar respuesta de fondo oportunamente.  </t>
  </si>
  <si>
    <t>5.4.2. Fomentar estrategias para una comunica eficiente, a fin de   atender y resolver oportunamente las quejas recibidas por la entidad, afianzando los mecanismos de participación ciudadana en la vigilancia de los recursos públicos que incidan en la efectividad del control fiscal en el departamento</t>
  </si>
  <si>
    <t>5.4.3. Fortalecer el proceso financiero en la entidad y el recaudo de las cuotas de auditaje de los entes sujetos de control.</t>
  </si>
  <si>
    <t>5.4.3.2</t>
  </si>
  <si>
    <t>Optimizar la programación y la utilización de los recursos financieros de la Contraloría Departamental.</t>
  </si>
  <si>
    <t xml:space="preserve">Adelantar las acciones pertinentes para gestionar el cobro de las cuotas de auditaje de los entes sujetos de control  </t>
  </si>
  <si>
    <t xml:space="preserve">Velar por la preservación de los activos de la Contraloría Departamental.
</t>
  </si>
  <si>
    <t xml:space="preserve">5.4.4. Modernizar los recursos físicos y/o tecnológicos y fortalecer el talento humano con el fin de mejorar la cultura organizacional y hacer visible la gestión de la Contraloría Departamental del Atlántico. </t>
  </si>
  <si>
    <t>5.4.4.1</t>
  </si>
  <si>
    <t>5.4.4.2</t>
  </si>
  <si>
    <t>Fortalecer las instalaciones y las plataformas tecnológicas de la entidad.</t>
  </si>
  <si>
    <t>Modernizar el sistema de información en los procesos de la entidad.</t>
  </si>
  <si>
    <t xml:space="preserve">Capacitar a los servidores públicos acorde con las funciones y competencias establecidas en los cargos. </t>
  </si>
  <si>
    <t>5.4.5. Realizar convenios y alianzas estratégicas interinstitucionales que contribuyan al fortalecimiento de las relaciones a través del desarrollo de proyectos y programas.</t>
  </si>
  <si>
    <t>5.4.5.1</t>
  </si>
  <si>
    <t>5.4.5.2</t>
  </si>
  <si>
    <t xml:space="preserve">Compartir buenas prácticas con entidades públicas y privadas. </t>
  </si>
  <si>
    <t>Realizar convenios con universidades públicas y privadas.</t>
  </si>
  <si>
    <t>5.4.6. Mostrar resultados en la efectividad del cumplimiento de las funciones y objetivos propios de la entidad, a través de la sostenibilidad de un buen Modelo Integrado de Planeación y Gestión (M.I.P.G) y un buen sistema de Gestión de la calidad (S.G.C.).</t>
  </si>
  <si>
    <t>5.4.6.1</t>
  </si>
  <si>
    <t>5.4.6.2</t>
  </si>
  <si>
    <t>5.4.6.3</t>
  </si>
  <si>
    <t xml:space="preserve">Revisar por parte de la alta dirección el avance del Plan Estratégico y los Planes de Gestión con base en las auditorías internas y los indicadores de gestión, para redireccionar política y objetivos. </t>
  </si>
  <si>
    <t>Consolidar la metodología para la definición de indicadores por procesos que permitan el seguimiento y evaluación de la gestión de la Contraloría Departamental.</t>
  </si>
  <si>
    <t>Desarrollar la metodología establecida por el DAFP para el diseño y desarrollo del mapa de riesgo institucional.</t>
  </si>
  <si>
    <t>Mantener el compromiso y liderazgo de la alta dirección, para asegurar el cumplimiento de los objetivos corporativos de la entidad.</t>
  </si>
  <si>
    <t>Conocer las necesidades de los clientes con el fin de diseñar estrategias para dar respuesta a sus necesidades, dentro de los requerimientos y requisitos definidos por el marco jurídico de la entidad.</t>
  </si>
  <si>
    <t>Desarrollar y mejorar permanentemente el modelo de operación por procesos para asegurar una respuesta oportuna a los requerimientos de los clientes y las partes interesadas.</t>
  </si>
  <si>
    <t>Capacitar y desarrollar habilidades y destrezas en nuestros servidores públicos para asegurar su compromiso, pertenencia y una cultura de servicio a los clientes.</t>
  </si>
  <si>
    <t>Formar a la ciudadanía con el fin de promover y asegurar su participación en el control social.</t>
  </si>
  <si>
    <t>Implementar un sistema de evaluación a la gestión que permita monitorear el desempeño institucional y el cumplimiento de sus objetivos, soportado en un efectivo Sistema de Control Interno.</t>
  </si>
  <si>
    <t>5.4.6.4</t>
  </si>
  <si>
    <t>Desarrollar auditorías que monitoreen la Gestión de la Entidad y el grado de implementación del Sistema Integrado de Planeación y Gestión (MIPG).</t>
  </si>
  <si>
    <t>Resolución 0000008 de enero29 de 2020</t>
  </si>
  <si>
    <t>Acta de conformación Equipo de trabajo Implementacion GAT</t>
  </si>
  <si>
    <t xml:space="preserve">Investifaciones de bienes </t>
  </si>
  <si>
    <t>Capacitacion con veedores  Puerto Colombia, Galaba y Baranoa</t>
  </si>
  <si>
    <t>No se ha realizado por declaración de emergencia sanitaria</t>
  </si>
  <si>
    <t>Cuentas de cobro</t>
  </si>
  <si>
    <t>No se realizo el segumiento al plan estrategico por COVIP</t>
  </si>
  <si>
    <t xml:space="preserve">Se consolido la matriz de indicadores por procesos </t>
  </si>
  <si>
    <t>Se verifica matriz de indicadores en la documentación del SGC por cada proceso</t>
  </si>
  <si>
    <t>Se realiza Mapa de riesgo por Procesos según metodología del DAFP</t>
  </si>
  <si>
    <t>Se verifica matriz de mapa de Riesgo en la documentación del SGC por cada proceso</t>
  </si>
  <si>
    <t>% de Cumplimiento</t>
  </si>
  <si>
    <t xml:space="preserve">Observaciones y Acciones de Mejora </t>
  </si>
  <si>
    <t>Objetivos Estratégicos</t>
  </si>
  <si>
    <t xml:space="preserve">INFORME DE CUMPLIMIENTO DEL PLAN ESTRATEGICO Y CALIDAD </t>
  </si>
  <si>
    <t>Objetivos de Calidad</t>
  </si>
  <si>
    <t>Cumplimiento Plan Estrategico</t>
  </si>
  <si>
    <t xml:space="preserve">Cumplimiento Objetivo de Calidad  </t>
  </si>
  <si>
    <t xml:space="preserve">No se presentaron recaudos </t>
  </si>
  <si>
    <t xml:space="preserve">Se implementa tablero de control donde se establecen los indicadores de seguimiento por procesos  </t>
  </si>
  <si>
    <t xml:space="preserve">Se evidencia  tablero de control donde se establecen los indicadores de seguimiento por procesos  en la carpeta SGC </t>
  </si>
  <si>
    <t xml:space="preserve">Seguimiento al pan estrategio y objetivos de calidad </t>
  </si>
  <si>
    <t xml:space="preserve">No se realizo seguimiento </t>
  </si>
  <si>
    <t>Se realizo la encuesta de satisfacción del cliente con un resultado de 3,2 (satisfactorio)</t>
  </si>
  <si>
    <t xml:space="preserve">Se evidencio la encuesta de satisfacción del cliente con un resultado de 3,2 (satisfactorio) en la carpeta del proceso de Gestión Estrategica </t>
  </si>
  <si>
    <t>El proceso de auditoria se encuentran en ejecución</t>
  </si>
  <si>
    <t xml:space="preserve">Actas de revsión por procesos </t>
  </si>
  <si>
    <t xml:space="preserve">El inventario se realizará en el mes de noviembre </t>
  </si>
  <si>
    <t>No se programo auditoria</t>
  </si>
  <si>
    <t>No se realizo auditoria por COVIP</t>
  </si>
  <si>
    <t>Renovación del alojamiento WEB de la rendición de cuentas</t>
  </si>
  <si>
    <t>Se verifica en el SECOP</t>
  </si>
  <si>
    <t>Renovación de licencia y compra de infraestructura tecnologica</t>
  </si>
  <si>
    <t>Avance del presupuesto en el primer trimestre</t>
  </si>
  <si>
    <t>Avance del presupuesto en el segundo trimestre</t>
  </si>
  <si>
    <t>Presupuesto</t>
  </si>
  <si>
    <t>OBJETIVOS DE CALIDAD</t>
  </si>
  <si>
    <t xml:space="preserve">11  Capacitacines </t>
  </si>
  <si>
    <t>Se evidencia en el registro de asistencia</t>
  </si>
  <si>
    <t>Se evidencio acta  del equipo de planeación de 9/ 06/2020</t>
  </si>
  <si>
    <t>Se realizó una primera reunión virtual con los estudiantes el 2 de abril/20 y posterior el día 17 de junio/20 para conocer el número de contralores escolares elegidos en las Instituciones educativas para llevar a cabo este proceso de formación con ellos.</t>
  </si>
  <si>
    <t>Esta actividad fue realizada en el primer trimestre</t>
  </si>
  <si>
    <t>Se realizó segumiento  en el mes Octubre</t>
  </si>
  <si>
    <t xml:space="preserve">Se realizó segumiento  en el mes  agosto </t>
  </si>
  <si>
    <t xml:space="preserve">Se evidencia en la carpeta SGC segumiento  agosto </t>
  </si>
  <si>
    <t>Se evidencia en la carpeta SGC segumiento  octubre</t>
  </si>
  <si>
    <t>Esta actividad  esta programada para el cuarto trimestre</t>
  </si>
  <si>
    <t>Asistencia a Capacitación virtual programada por el SINACOF, y al Diplomado organizado por la CDA para la implementacion de la GAT</t>
  </si>
  <si>
    <t>Se evidencia diplomando y capacitación del SINACOF virtualmente</t>
  </si>
  <si>
    <t>De las 49 denuncias ciudadanas radicadas en esta dependencia, 14 de ellas estan resueltas de fondo la peticionario, las 35 restantes se encuentran en tramite por cada uno de los contralores auxiliares a los cuales les fueron asignadas.</t>
  </si>
  <si>
    <t>Avance del presupuesto en el tercer  trimestre</t>
  </si>
  <si>
    <t xml:space="preserve">Se realizo en el mes de agosto </t>
  </si>
  <si>
    <t xml:space="preserve">Se realizo en el mes de octubre </t>
  </si>
  <si>
    <t xml:space="preserve">Acta relacionada con los indicadores </t>
  </si>
  <si>
    <t>Se realizaron una auditoria en agosto y dos en septiembre</t>
  </si>
  <si>
    <t xml:space="preserve">Se evidencia la realización de las tres auditorias </t>
  </si>
  <si>
    <t xml:space="preserve">8 Capacitaciones </t>
  </si>
  <si>
    <t xml:space="preserve">8  Capacitacines </t>
  </si>
  <si>
    <t>hay 8 denuncias con respuestas de fondo y 21 en ejecucion, las cuales las tienen los contralores auxiliares y estan dentro de los terminos para dar respuesta de fondo al peticionario, las 8 terminadas 1 se encuentra en carpeta y las otras en archivod digitales</t>
  </si>
  <si>
    <t>Se evidenciaron  8 denuncias con respuestas de fondo y 21 en ejecucion, las cuales las tienen los contralores auxiliares y estan dentro de los terminos para dar respuesta de fondo al peticionario, las 8 terminadas 1 se encuentra en carpeta y las otras en archivod digitales.</t>
  </si>
  <si>
    <t>Se evidenciaron  49 denuncias ciudadanas radicadas en esta dependencia, 14 de ellas estan resueltas de fondo la peticionario, las 35 restantes se encuentran en tramite por cada uno de los contralores auxiliares a los cuales les fueron asignadas.</t>
  </si>
  <si>
    <t xml:space="preserve">Se realizó capacitación dirigidas para los veedores el 19 de junio </t>
  </si>
  <si>
    <t xml:space="preserve">Se verifica gravación del evento </t>
  </si>
  <si>
    <t>Evidencias en los procesos</t>
  </si>
  <si>
    <t xml:space="preserve">Para esta vigencia se recaudo la cifra mencionada </t>
  </si>
  <si>
    <t>Se evidencia recaudo de $ 40,653,738</t>
  </si>
  <si>
    <t>Suspensión de términos</t>
  </si>
  <si>
    <t xml:space="preserve">Suspensión de términos </t>
  </si>
  <si>
    <t xml:space="preserve">Investigaciones de bienes </t>
  </si>
  <si>
    <t xml:space="preserve">Capacitación de fecha enero 29 </t>
  </si>
  <si>
    <t xml:space="preserve">Listado de Asistencia </t>
  </si>
  <si>
    <t>Dos capacitaciones con fecha julio 28 y agosto 12 de 2020
Capacitaciones veedores  de fecha agosto 21 y 25</t>
  </si>
  <si>
    <t>Se evidencio dos capacitaciones virtuales donde se capacitaron a 250 estudiantes 
Capacitaciones veedores  de fecha agosto 21 y 25</t>
  </si>
  <si>
    <t>Correspondiente al resultados de la auditorias del primer y segundo ciclo</t>
  </si>
  <si>
    <t xml:space="preserve">Carpeta de auditoria </t>
  </si>
  <si>
    <t xml:space="preserve">Se evidencian actas en el proceso de Gestión Estrategica </t>
  </si>
  <si>
    <t xml:space="preserve">Se evidencio acta relacionada con los indicadores </t>
  </si>
  <si>
    <t xml:space="preserve">Se realizó 4  capacitaciones  dirigidas para los veedores y sujetos de control el julio 28 y el 12,  21 , 25 de agosto </t>
  </si>
  <si>
    <t>Se evidencia recaudo de                      $ 4,897,727</t>
  </si>
  <si>
    <t xml:space="preserve">
Para el tercer trimestre se realizó el seguimiento al Plan Estratégico y a los Objetivos de Calidad arrojando como resultado un avance del 59 % del Plan Estratégico y 85% correspondiente al cumplimiento de los Objetivos de Calidad.
La entidad debe de dirigir esfuerzos en las acciones correspondiente al Objetivos Estratégicos 5.4.5 correspondiente a "Realizar convenios y alianzas estratégicas interinstitucionales que contribuyan al fortalecimiento de las relaciones a través del desarrollo de proyectos y programas”. el cual no presenta avance hasta la fecha del seguimiento.
En cuanto al cumplimiento de los Objetivos de Calidad, estos presentan un avance acorde con el termino transcurrido en la vigencia.
</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</si>
</sst>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d\ &quot;de&quot;\ mmmm\ &quot;de&quot;\ yyyy"/>
    <numFmt numFmtId="189" formatCode="[$-240A]dddd\,\ dd&quot; de &quot;mmmm&quot; de &quot;yyyy"/>
    <numFmt numFmtId="190" formatCode="0.0%"/>
    <numFmt numFmtId="191" formatCode="0.000%"/>
    <numFmt numFmtId="192" formatCode="d&quot; de &quot;mmm&quot; de &quot;yy"/>
    <numFmt numFmtId="193" formatCode="_-[$$-240A]\ * #,##0.00_-;\-[$$-240A]\ * #,##0.00_-;_-[$$-240A]\ * &quot;-&quot;??_-;_-@_-"/>
    <numFmt numFmtId="194" formatCode="_-[$$-240A]\ * #,##0.000_-;\-[$$-240A]\ * #,##0.000_-;_-[$$-240A]\ * &quot;-&quot;??_-;_-@_-"/>
    <numFmt numFmtId="195" formatCode="_-[$$-240A]\ * #,##0.0_-;\-[$$-240A]\ * #,##0.0_-;_-[$$-240A]\ * &quot;-&quot;??_-;_-@_-"/>
    <numFmt numFmtId="196" formatCode="_-[$$-240A]\ * #,##0_-;\-[$$-240A]\ * #,##0_-;_-[$$-240A]\ * &quot;-&quot;??_-;_-@_-"/>
    <numFmt numFmtId="197" formatCode="_-* #,##0.0\ &quot;€&quot;_-;\-* #,##0.0\ &quot;€&quot;_-;_-* &quot;-&quot;\ &quot;€&quot;_-;_-@_-"/>
    <numFmt numFmtId="198" formatCode="_-* #,##0.00\ &quot;€&quot;_-;\-* #,##0.00\ &quot;€&quot;_-;_-* &quot;-&quot;\ &quot;€&quot;_-;_-@_-"/>
    <numFmt numFmtId="199" formatCode="_-[$$-240A]\ * #,##0.0000_-;\-[$$-240A]\ * #,##0.0000_-;_-[$$-240A]\ * &quot;-&quot;??_-;_-@_-"/>
    <numFmt numFmtId="200" formatCode="_-[$$-240A]\ * #,##0.00000_-;\-[$$-240A]\ * #,##0.00000_-;_-[$$-240A]\ * &quot;-&quot;??_-;_-@_-"/>
    <numFmt numFmtId="201" formatCode="_-[$$-240A]\ * #,##0.000000_-;\-[$$-240A]\ * #,##0.000000_-;_-[$$-240A]\ * &quot;-&quot;??_-;_-@_-"/>
    <numFmt numFmtId="202" formatCode="_-[$$-240A]\ * #,##0.0000000_-;\-[$$-240A]\ * #,##0.0000000_-;_-[$$-240A]\ * &quot;-&quot;??_-;_-@_-"/>
    <numFmt numFmtId="203" formatCode="_-[$$-240A]\ * #,##0.00000000_-;\-[$$-240A]\ * #,##0.00000000_-;_-[$$-240A]\ * &quot;-&quot;??_-;_-@_-"/>
    <numFmt numFmtId="204" formatCode="_-[$$-240A]\ * #,##0.000000000_-;\-[$$-240A]\ * #,##0.000000000_-;_-[$$-240A]\ * &quot;-&quot;??_-;_-@_-"/>
  </numFmts>
  <fonts count="47">
    <font>
      <sz val="10"/>
      <name val="Arial"/>
      <family val="0"/>
    </font>
    <font>
      <sz val="12"/>
      <name val="Arial"/>
      <family val="2"/>
    </font>
    <font>
      <b/>
      <sz val="12"/>
      <name val="Arial"/>
      <family val="2"/>
    </font>
    <font>
      <u val="single"/>
      <sz val="10"/>
      <color indexed="12"/>
      <name val="Arial"/>
      <family val="2"/>
    </font>
    <font>
      <u val="single"/>
      <sz val="10"/>
      <color indexed="36"/>
      <name val="Arial"/>
      <family val="2"/>
    </font>
    <font>
      <b/>
      <sz val="12"/>
      <name val="ZapfHumnst Dm BT"/>
      <family val="0"/>
    </font>
    <font>
      <sz val="12"/>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Arial"/>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FF7C80"/>
        <bgColor indexed="64"/>
      </patternFill>
    </fill>
    <fill>
      <patternFill patternType="solid">
        <fgColor rgb="FFFFFF99"/>
        <bgColor indexed="64"/>
      </patternFill>
    </fill>
    <fill>
      <patternFill patternType="solid">
        <fgColor theme="0"/>
        <bgColor indexed="64"/>
      </patternFill>
    </fill>
    <fill>
      <patternFill patternType="solid">
        <fgColor rgb="FF66CCFF"/>
        <bgColor indexed="64"/>
      </patternFill>
    </fill>
    <fill>
      <patternFill patternType="solid">
        <fgColor rgb="FF99FF99"/>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27">
    <xf numFmtId="0" fontId="0" fillId="0" borderId="0" xfId="0" applyAlignment="1">
      <alignment/>
    </xf>
    <xf numFmtId="0" fontId="1" fillId="0" borderId="10" xfId="0" applyFont="1" applyBorder="1" applyAlignment="1">
      <alignment horizontal="center" vertical="center"/>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9" fontId="1" fillId="35" borderId="10" xfId="0" applyNumberFormat="1" applyFont="1" applyFill="1" applyBorder="1" applyAlignment="1">
      <alignment horizontal="center" vertical="center"/>
    </xf>
    <xf numFmtId="9" fontId="1" fillId="34" borderId="10" xfId="56" applyFont="1" applyFill="1" applyBorder="1" applyAlignment="1">
      <alignment horizontal="center" vertical="center"/>
    </xf>
    <xf numFmtId="0" fontId="1" fillId="34" borderId="10" xfId="0" applyFont="1" applyFill="1" applyBorder="1" applyAlignment="1">
      <alignment horizontal="center" vertical="center" wrapText="1"/>
    </xf>
    <xf numFmtId="0" fontId="1" fillId="0" borderId="10" xfId="0" applyFont="1" applyBorder="1" applyAlignment="1">
      <alignment horizontal="center" vertical="center" wrapText="1"/>
    </xf>
    <xf numFmtId="9" fontId="1" fillId="0" borderId="0" xfId="0" applyNumberFormat="1" applyFont="1" applyFill="1" applyBorder="1" applyAlignment="1">
      <alignment horizontal="center" vertical="center"/>
    </xf>
    <xf numFmtId="0" fontId="5" fillId="36" borderId="0"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9" fontId="1" fillId="35" borderId="10" xfId="0" applyNumberFormat="1" applyFont="1" applyFill="1" applyBorder="1" applyAlignment="1">
      <alignment horizontal="center" vertical="center"/>
    </xf>
    <xf numFmtId="9" fontId="1" fillId="35" borderId="10" xfId="0" applyNumberFormat="1" applyFont="1" applyFill="1" applyBorder="1" applyAlignment="1">
      <alignment horizontal="center" vertical="center"/>
    </xf>
    <xf numFmtId="9" fontId="1" fillId="36" borderId="0" xfId="0" applyNumberFormat="1" applyFont="1" applyFill="1" applyBorder="1" applyAlignment="1">
      <alignment horizontal="center" vertical="center"/>
    </xf>
    <xf numFmtId="0" fontId="1" fillId="36" borderId="0" xfId="0" applyFont="1" applyFill="1" applyBorder="1" applyAlignment="1">
      <alignment horizontal="center" vertical="center"/>
    </xf>
    <xf numFmtId="9" fontId="1" fillId="36" borderId="0" xfId="56" applyFont="1" applyFill="1" applyBorder="1" applyAlignment="1">
      <alignment horizontal="center" vertical="center"/>
    </xf>
    <xf numFmtId="0" fontId="2" fillId="0" borderId="0" xfId="0" applyFont="1" applyAlignment="1">
      <alignment/>
    </xf>
    <xf numFmtId="0" fontId="7" fillId="0" borderId="0" xfId="0" applyFont="1" applyAlignment="1">
      <alignment horizontal="center"/>
    </xf>
    <xf numFmtId="0" fontId="0" fillId="36" borderId="0" xfId="0" applyFont="1" applyFill="1" applyBorder="1" applyAlignment="1">
      <alignment horizontal="left" vertical="center"/>
    </xf>
    <xf numFmtId="0" fontId="0" fillId="0" borderId="0" xfId="0" applyBorder="1" applyAlignment="1">
      <alignment/>
    </xf>
    <xf numFmtId="0" fontId="0" fillId="0" borderId="0" xfId="0" applyFont="1" applyAlignment="1">
      <alignment/>
    </xf>
    <xf numFmtId="0" fontId="2" fillId="0" borderId="0" xfId="0" applyFont="1" applyBorder="1" applyAlignment="1">
      <alignment/>
    </xf>
    <xf numFmtId="0" fontId="7" fillId="37" borderId="10" xfId="0" applyFont="1" applyFill="1" applyBorder="1" applyAlignment="1">
      <alignment horizontal="center"/>
    </xf>
    <xf numFmtId="0" fontId="7" fillId="37" borderId="10" xfId="0" applyFont="1" applyFill="1" applyBorder="1" applyAlignment="1">
      <alignment/>
    </xf>
    <xf numFmtId="0" fontId="0" fillId="36" borderId="0" xfId="0" applyFont="1" applyFill="1" applyBorder="1" applyAlignment="1">
      <alignment/>
    </xf>
    <xf numFmtId="0" fontId="0" fillId="34" borderId="10" xfId="0" applyFont="1" applyFill="1" applyBorder="1" applyAlignment="1">
      <alignment horizontal="left" vertical="top" wrapText="1"/>
    </xf>
    <xf numFmtId="0" fontId="0" fillId="34" borderId="10" xfId="0" applyFont="1" applyFill="1" applyBorder="1" applyAlignment="1">
      <alignment horizontal="left" vertical="center" wrapText="1"/>
    </xf>
    <xf numFmtId="0" fontId="0" fillId="0" borderId="0" xfId="0" applyFont="1" applyBorder="1" applyAlignment="1">
      <alignment/>
    </xf>
    <xf numFmtId="9" fontId="0" fillId="36" borderId="0" xfId="0" applyNumberFormat="1" applyFont="1" applyFill="1" applyBorder="1" applyAlignment="1">
      <alignment horizontal="center"/>
    </xf>
    <xf numFmtId="0" fontId="0" fillId="0" borderId="0" xfId="0" applyFont="1" applyBorder="1" applyAlignment="1">
      <alignment horizontal="center"/>
    </xf>
    <xf numFmtId="0" fontId="0" fillId="35" borderId="10" xfId="0" applyFont="1" applyFill="1" applyBorder="1" applyAlignment="1">
      <alignment horizontal="center" vertical="center"/>
    </xf>
    <xf numFmtId="9" fontId="0" fillId="36" borderId="10" xfId="0" applyNumberFormat="1" applyFont="1" applyFill="1" applyBorder="1" applyAlignment="1">
      <alignment horizontal="center"/>
    </xf>
    <xf numFmtId="9" fontId="0" fillId="35" borderId="10" xfId="56" applyFont="1" applyFill="1" applyBorder="1" applyAlignment="1">
      <alignment horizontal="center"/>
    </xf>
    <xf numFmtId="9" fontId="0" fillId="36" borderId="10" xfId="0" applyNumberFormat="1" applyFont="1" applyFill="1" applyBorder="1" applyAlignment="1">
      <alignment horizontal="center" vertical="center"/>
    </xf>
    <xf numFmtId="0" fontId="0" fillId="38" borderId="10" xfId="0" applyFont="1" applyFill="1" applyBorder="1" applyAlignment="1">
      <alignment horizontal="center" vertical="center"/>
    </xf>
    <xf numFmtId="9" fontId="0" fillId="38" borderId="10" xfId="56" applyFont="1" applyFill="1" applyBorder="1" applyAlignment="1">
      <alignment horizontal="center"/>
    </xf>
    <xf numFmtId="0" fontId="1" fillId="0" borderId="10" xfId="0" applyFont="1" applyBorder="1" applyAlignment="1">
      <alignment horizontal="center" wrapText="1"/>
    </xf>
    <xf numFmtId="9" fontId="1" fillId="35" borderId="10" xfId="0" applyNumberFormat="1" applyFont="1" applyFill="1" applyBorder="1" applyAlignment="1">
      <alignment horizontal="center" vertical="center"/>
    </xf>
    <xf numFmtId="196" fontId="1" fillId="0" borderId="10" xfId="52" applyNumberFormat="1" applyFont="1" applyBorder="1" applyAlignment="1">
      <alignment horizontal="center" vertical="center"/>
    </xf>
    <xf numFmtId="196" fontId="1" fillId="33" borderId="10" xfId="0" applyNumberFormat="1" applyFont="1" applyFill="1" applyBorder="1" applyAlignment="1">
      <alignment horizontal="center" vertical="center"/>
    </xf>
    <xf numFmtId="196" fontId="1" fillId="0" borderId="11" xfId="50" applyNumberFormat="1" applyFont="1" applyBorder="1" applyAlignment="1">
      <alignment horizontal="center" vertical="center"/>
    </xf>
    <xf numFmtId="196" fontId="1" fillId="34" borderId="10" xfId="0" applyNumberFormat="1" applyFont="1" applyFill="1" applyBorder="1" applyAlignment="1">
      <alignment horizontal="center" vertical="center"/>
    </xf>
    <xf numFmtId="196" fontId="1" fillId="0" borderId="12" xfId="52" applyNumberFormat="1" applyFont="1" applyBorder="1" applyAlignment="1">
      <alignment horizontal="center" vertical="center"/>
    </xf>
    <xf numFmtId="196" fontId="1" fillId="0" borderId="10" xfId="0" applyNumberFormat="1" applyFont="1" applyBorder="1" applyAlignment="1">
      <alignment horizontal="center" vertical="center"/>
    </xf>
    <xf numFmtId="196" fontId="1" fillId="33" borderId="10" xfId="52" applyNumberFormat="1" applyFont="1" applyFill="1" applyBorder="1" applyAlignment="1">
      <alignment horizontal="center" vertical="center"/>
    </xf>
    <xf numFmtId="196" fontId="1" fillId="34" borderId="10" xfId="52" applyNumberFormat="1" applyFont="1" applyFill="1" applyBorder="1" applyAlignment="1">
      <alignment horizontal="center" vertical="center"/>
    </xf>
    <xf numFmtId="0" fontId="0" fillId="34"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2" fillId="36" borderId="0" xfId="0" applyFont="1" applyFill="1" applyBorder="1" applyAlignment="1">
      <alignment horizontal="center" vertical="center"/>
    </xf>
    <xf numFmtId="0" fontId="5" fillId="0" borderId="0" xfId="0" applyFont="1" applyBorder="1" applyAlignment="1">
      <alignment horizontal="center" vertical="center" wrapText="1"/>
    </xf>
    <xf numFmtId="0" fontId="2" fillId="33" borderId="24" xfId="0" applyFont="1" applyFill="1" applyBorder="1" applyAlignment="1">
      <alignment horizontal="center" vertical="center" textRotation="180"/>
    </xf>
    <xf numFmtId="0" fontId="2" fillId="33" borderId="25" xfId="0" applyFont="1" applyFill="1" applyBorder="1" applyAlignment="1">
      <alignment horizontal="center" vertical="center" textRotation="180"/>
    </xf>
    <xf numFmtId="0" fontId="2" fillId="33" borderId="26" xfId="0" applyFont="1" applyFill="1" applyBorder="1" applyAlignment="1">
      <alignment horizontal="center" vertical="center" textRotation="180"/>
    </xf>
    <xf numFmtId="0" fontId="2" fillId="34"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24" xfId="0" applyFont="1" applyFill="1" applyBorder="1" applyAlignment="1">
      <alignment horizontal="center" vertical="center" textRotation="180" wrapText="1"/>
    </xf>
    <xf numFmtId="0" fontId="2" fillId="33" borderId="25" xfId="0" applyFont="1" applyFill="1" applyBorder="1" applyAlignment="1">
      <alignment horizontal="center" vertical="center" textRotation="180" wrapText="1"/>
    </xf>
    <xf numFmtId="0" fontId="2" fillId="33" borderId="26" xfId="0" applyFont="1" applyFill="1" applyBorder="1" applyAlignment="1">
      <alignment horizontal="center" vertical="center" textRotation="180" wrapText="1"/>
    </xf>
    <xf numFmtId="0" fontId="2" fillId="33" borderId="13" xfId="0" applyFont="1" applyFill="1" applyBorder="1" applyAlignment="1">
      <alignment horizontal="center" vertical="center"/>
    </xf>
    <xf numFmtId="0" fontId="2" fillId="33" borderId="15" xfId="0" applyFont="1" applyFill="1" applyBorder="1" applyAlignment="1">
      <alignment horizontal="center" vertical="center"/>
    </xf>
    <xf numFmtId="0" fontId="1" fillId="39" borderId="13" xfId="0" applyFont="1" applyFill="1" applyBorder="1" applyAlignment="1">
      <alignment horizontal="center" vertical="center" wrapText="1"/>
    </xf>
    <xf numFmtId="0" fontId="1" fillId="39" borderId="14" xfId="0" applyFont="1" applyFill="1" applyBorder="1" applyAlignment="1">
      <alignment horizontal="center" vertical="center" wrapText="1"/>
    </xf>
    <xf numFmtId="0" fontId="1" fillId="39" borderId="1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46" fillId="34" borderId="10" xfId="54" applyFont="1" applyFill="1" applyBorder="1" applyAlignment="1" applyProtection="1">
      <alignment horizontal="center" vertical="center" wrapText="1"/>
      <protection locked="0"/>
    </xf>
    <xf numFmtId="9" fontId="46" fillId="34" borderId="10" xfId="56" applyFont="1" applyFill="1" applyBorder="1" applyAlignment="1" applyProtection="1">
      <alignment horizontal="center" vertical="center" wrapText="1"/>
      <protection locked="0"/>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9" fontId="1" fillId="32" borderId="24" xfId="0" applyNumberFormat="1" applyFont="1" applyFill="1" applyBorder="1" applyAlignment="1">
      <alignment horizontal="center" vertical="center"/>
    </xf>
    <xf numFmtId="0" fontId="1" fillId="32" borderId="26" xfId="0" applyFont="1" applyFill="1" applyBorder="1" applyAlignment="1">
      <alignment horizontal="center" vertical="center"/>
    </xf>
    <xf numFmtId="9" fontId="1" fillId="32" borderId="10" xfId="0" applyNumberFormat="1" applyFont="1" applyFill="1" applyBorder="1" applyAlignment="1">
      <alignment horizontal="center" vertical="center"/>
    </xf>
    <xf numFmtId="0" fontId="1" fillId="32" borderId="2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2" fillId="32" borderId="10" xfId="0" applyFont="1" applyFill="1" applyBorder="1" applyAlignment="1">
      <alignment horizontal="center" vertical="center" textRotation="90" wrapText="1"/>
    </xf>
    <xf numFmtId="9" fontId="1" fillId="32" borderId="25" xfId="0" applyNumberFormat="1" applyFont="1" applyFill="1" applyBorder="1" applyAlignment="1">
      <alignment horizontal="center" vertical="center"/>
    </xf>
    <xf numFmtId="9" fontId="1" fillId="32" borderId="26" xfId="0" applyNumberFormat="1" applyFont="1" applyFill="1" applyBorder="1" applyAlignment="1">
      <alignment horizontal="center" vertical="center"/>
    </xf>
    <xf numFmtId="0" fontId="2" fillId="35" borderId="24" xfId="0" applyFont="1" applyFill="1" applyBorder="1" applyAlignment="1">
      <alignment horizontal="center" vertical="center" wrapText="1"/>
    </xf>
    <xf numFmtId="0" fontId="2" fillId="35" borderId="25" xfId="0" applyFont="1" applyFill="1" applyBorder="1" applyAlignment="1">
      <alignment horizontal="center" vertical="center" wrapText="1"/>
    </xf>
    <xf numFmtId="0" fontId="2" fillId="35" borderId="26" xfId="0" applyFont="1" applyFill="1" applyBorder="1" applyAlignment="1">
      <alignment horizontal="center" vertical="center" wrapText="1"/>
    </xf>
    <xf numFmtId="9" fontId="1" fillId="35" borderId="10" xfId="0" applyNumberFormat="1" applyFont="1" applyFill="1" applyBorder="1" applyAlignment="1">
      <alignment horizontal="center" vertical="center"/>
    </xf>
    <xf numFmtId="0" fontId="1" fillId="35" borderId="10" xfId="0" applyFont="1" applyFill="1" applyBorder="1" applyAlignment="1">
      <alignment horizontal="center" vertical="center"/>
    </xf>
    <xf numFmtId="0" fontId="2" fillId="33" borderId="10" xfId="0" applyFont="1" applyFill="1" applyBorder="1" applyAlignment="1">
      <alignment horizontal="center" vertical="center" textRotation="180" wrapText="1"/>
    </xf>
    <xf numFmtId="0" fontId="2" fillId="33" borderId="10" xfId="0" applyFont="1" applyFill="1" applyBorder="1" applyAlignment="1">
      <alignment horizontal="center" vertical="center" textRotation="180"/>
    </xf>
    <xf numFmtId="0" fontId="2" fillId="32" borderId="24" xfId="0" applyFont="1" applyFill="1" applyBorder="1" applyAlignment="1">
      <alignment horizontal="center" vertical="center" textRotation="90" wrapText="1"/>
    </xf>
    <xf numFmtId="0" fontId="2" fillId="32" borderId="25" xfId="0" applyFont="1" applyFill="1" applyBorder="1" applyAlignment="1">
      <alignment horizontal="center" vertical="center" textRotation="90" wrapText="1"/>
    </xf>
    <xf numFmtId="0" fontId="2" fillId="32" borderId="26" xfId="0" applyFont="1" applyFill="1" applyBorder="1" applyAlignment="1">
      <alignment horizontal="center" vertical="center" textRotation="90" wrapText="1"/>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15" xfId="0" applyFont="1" applyBorder="1" applyAlignment="1">
      <alignment horizontal="center" vertical="top"/>
    </xf>
    <xf numFmtId="9" fontId="1" fillId="35" borderId="24" xfId="0" applyNumberFormat="1" applyFont="1" applyFill="1" applyBorder="1" applyAlignment="1">
      <alignment horizontal="center" vertical="center"/>
    </xf>
    <xf numFmtId="9" fontId="1" fillId="35" borderId="25" xfId="0" applyNumberFormat="1" applyFont="1" applyFill="1" applyBorder="1" applyAlignment="1">
      <alignment horizontal="center" vertical="center"/>
    </xf>
    <xf numFmtId="9" fontId="1" fillId="35" borderId="26" xfId="0" applyNumberFormat="1"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Border="1" applyAlignment="1">
      <alignment horizontal="left" vertical="center"/>
    </xf>
    <xf numFmtId="0" fontId="2" fillId="0" borderId="10" xfId="0" applyFont="1" applyBorder="1" applyAlignment="1">
      <alignment horizontal="center"/>
    </xf>
    <xf numFmtId="0" fontId="7" fillId="0" borderId="0" xfId="0"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Cumplimiento</a:t>
            </a:r>
          </a:p>
        </c:rich>
      </c:tx>
      <c:layout>
        <c:manualLayout>
          <c:xMode val="factor"/>
          <c:yMode val="factor"/>
          <c:x val="-0.003"/>
          <c:y val="-0.01075"/>
        </c:manualLayout>
      </c:layout>
      <c:spPr>
        <a:noFill/>
        <a:ln>
          <a:noFill/>
        </a:ln>
      </c:spPr>
    </c:title>
    <c:view3D>
      <c:rotX val="15"/>
      <c:hPercent val="34"/>
      <c:rotY val="20"/>
      <c:depthPercent val="100"/>
      <c:rAngAx val="1"/>
    </c:view3D>
    <c:plotArea>
      <c:layout>
        <c:manualLayout>
          <c:xMode val="edge"/>
          <c:yMode val="edge"/>
          <c:x val="0.0145"/>
          <c:y val="0.15925"/>
          <c:w val="0.96925"/>
          <c:h val="0.802"/>
        </c:manualLayout>
      </c:layout>
      <c:bar3DChart>
        <c:barDir val="col"/>
        <c:grouping val="clustered"/>
        <c:varyColors val="0"/>
        <c:ser>
          <c:idx val="0"/>
          <c:order val="0"/>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FF99"/>
              </a:solidFill>
              <a:ln w="3175">
                <a:noFill/>
              </a:ln>
            </c:spPr>
          </c:dP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Informe!$B$22:$B$23</c:f>
              <c:strCache/>
            </c:strRef>
          </c:cat>
          <c:val>
            <c:numRef>
              <c:f>Informe!$C$22:$C$23</c:f>
              <c:numCache/>
            </c:numRef>
          </c:val>
          <c:shape val="box"/>
        </c:ser>
        <c:shape val="box"/>
        <c:axId val="5895284"/>
        <c:axId val="53057557"/>
      </c:bar3DChart>
      <c:catAx>
        <c:axId val="589528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3057557"/>
        <c:crosses val="autoZero"/>
        <c:auto val="1"/>
        <c:lblOffset val="100"/>
        <c:tickLblSkip val="1"/>
        <c:noMultiLvlLbl val="0"/>
      </c:catAx>
      <c:valAx>
        <c:axId val="530575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95284"/>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2266950</xdr:colOff>
      <xdr:row>1</xdr:row>
      <xdr:rowOff>28575</xdr:rowOff>
    </xdr:from>
    <xdr:to>
      <xdr:col>1</xdr:col>
      <xdr:colOff>1019175</xdr:colOff>
      <xdr:row>5</xdr:row>
      <xdr:rowOff>0</xdr:rowOff>
    </xdr:to>
    <xdr:pic>
      <xdr:nvPicPr>
        <xdr:cNvPr id="1" name="Imagen 1"/>
        <xdr:cNvPicPr preferRelativeResize="1">
          <a:picLocks noChangeAspect="1"/>
        </xdr:cNvPicPr>
      </xdr:nvPicPr>
      <xdr:blipFill>
        <a:blip r:embed="rId1"/>
        <a:stretch>
          <a:fillRect/>
        </a:stretch>
      </xdr:blipFill>
      <xdr:spPr>
        <a:xfrm>
          <a:off x="2266950" y="219075"/>
          <a:ext cx="124777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1905000</xdr:colOff>
      <xdr:row>1</xdr:row>
      <xdr:rowOff>38100</xdr:rowOff>
    </xdr:from>
    <xdr:to>
      <xdr:col>1</xdr:col>
      <xdr:colOff>1095375</xdr:colOff>
      <xdr:row>5</xdr:row>
      <xdr:rowOff>0</xdr:rowOff>
    </xdr:to>
    <xdr:pic>
      <xdr:nvPicPr>
        <xdr:cNvPr id="1" name="Imagen 1"/>
        <xdr:cNvPicPr preferRelativeResize="1">
          <a:picLocks noChangeAspect="1"/>
        </xdr:cNvPicPr>
      </xdr:nvPicPr>
      <xdr:blipFill>
        <a:blip r:embed="rId1"/>
        <a:stretch>
          <a:fillRect/>
        </a:stretch>
      </xdr:blipFill>
      <xdr:spPr>
        <a:xfrm>
          <a:off x="1905000" y="228600"/>
          <a:ext cx="1685925"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57150</xdr:rowOff>
    </xdr:from>
    <xdr:to>
      <xdr:col>1</xdr:col>
      <xdr:colOff>1000125</xdr:colOff>
      <xdr:row>5</xdr:row>
      <xdr:rowOff>47625</xdr:rowOff>
    </xdr:to>
    <xdr:pic>
      <xdr:nvPicPr>
        <xdr:cNvPr id="1" name="Imagen 3"/>
        <xdr:cNvPicPr preferRelativeResize="1">
          <a:picLocks noChangeAspect="1"/>
        </xdr:cNvPicPr>
      </xdr:nvPicPr>
      <xdr:blipFill>
        <a:blip r:embed="rId1"/>
        <a:stretch>
          <a:fillRect/>
        </a:stretch>
      </xdr:blipFill>
      <xdr:spPr>
        <a:xfrm>
          <a:off x="895350" y="57150"/>
          <a:ext cx="866775" cy="838200"/>
        </a:xfrm>
        <a:prstGeom prst="rect">
          <a:avLst/>
        </a:prstGeom>
        <a:noFill/>
        <a:ln w="9525" cmpd="sng">
          <a:noFill/>
        </a:ln>
      </xdr:spPr>
    </xdr:pic>
    <xdr:clientData/>
  </xdr:twoCellAnchor>
  <xdr:twoCellAnchor>
    <xdr:from>
      <xdr:col>1</xdr:col>
      <xdr:colOff>19050</xdr:colOff>
      <xdr:row>24</xdr:row>
      <xdr:rowOff>19050</xdr:rowOff>
    </xdr:from>
    <xdr:to>
      <xdr:col>2</xdr:col>
      <xdr:colOff>1219200</xdr:colOff>
      <xdr:row>41</xdr:row>
      <xdr:rowOff>9525</xdr:rowOff>
    </xdr:to>
    <xdr:graphicFrame>
      <xdr:nvGraphicFramePr>
        <xdr:cNvPr id="2" name="Gráfico 9"/>
        <xdr:cNvGraphicFramePr/>
      </xdr:nvGraphicFramePr>
      <xdr:xfrm>
        <a:off x="781050" y="7019925"/>
        <a:ext cx="6334125"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P51"/>
  <sheetViews>
    <sheetView showGridLines="0" tabSelected="1" zoomScale="60" zoomScaleNormal="60" zoomScalePageLayoutView="0" workbookViewId="0" topLeftCell="A1">
      <selection activeCell="Z14" sqref="Z14"/>
    </sheetView>
  </sheetViews>
  <sheetFormatPr defaultColWidth="11.421875" defaultRowHeight="12.75"/>
  <cols>
    <col min="1" max="1" width="37.421875" style="10" bestFit="1" customWidth="1"/>
    <col min="2" max="2" width="32.8515625" style="10" customWidth="1"/>
    <col min="3" max="3" width="19.57421875" style="10" customWidth="1"/>
    <col min="4" max="4" width="22.57421875" style="10" customWidth="1"/>
    <col min="5" max="5" width="12.57421875" style="10" customWidth="1"/>
    <col min="6" max="6" width="17.7109375" style="10" customWidth="1"/>
    <col min="7" max="7" width="16.28125" style="10" customWidth="1"/>
    <col min="8" max="8" width="19.00390625" style="10" bestFit="1" customWidth="1"/>
    <col min="9" max="9" width="19.28125" style="10" customWidth="1"/>
    <col min="10" max="10" width="4.7109375" style="10" customWidth="1"/>
    <col min="11" max="11" width="23.7109375" style="10" bestFit="1" customWidth="1"/>
    <col min="12" max="12" width="25.8515625" style="10" bestFit="1" customWidth="1"/>
    <col min="13" max="13" width="21.57421875" style="10" bestFit="1" customWidth="1"/>
    <col min="14" max="14" width="13.7109375" style="10" customWidth="1"/>
    <col min="15" max="15" width="22.421875" style="10" customWidth="1"/>
    <col min="16" max="16" width="4.7109375" style="10" customWidth="1"/>
    <col min="17" max="17" width="23.7109375" style="10" bestFit="1" customWidth="1"/>
    <col min="18" max="18" width="45.7109375" style="10" customWidth="1"/>
    <col min="19" max="19" width="26.140625" style="10" bestFit="1" customWidth="1"/>
    <col min="20" max="20" width="21.140625" style="10" customWidth="1"/>
    <col min="21" max="21" width="45.8515625" style="10" customWidth="1"/>
    <col min="22" max="22" width="10.57421875" style="10" customWidth="1"/>
    <col min="23" max="23" width="25.8515625" style="10" bestFit="1" customWidth="1"/>
    <col min="24" max="24" width="38.00390625" style="10" bestFit="1" customWidth="1"/>
    <col min="25" max="25" width="26.140625" style="10" bestFit="1" customWidth="1"/>
    <col min="26" max="26" width="21.8515625" style="10" customWidth="1"/>
    <col min="27" max="27" width="45.421875" style="10" customWidth="1"/>
    <col min="28" max="28" width="10.57421875" style="10" customWidth="1"/>
    <col min="29" max="29" width="25.140625" style="10" bestFit="1" customWidth="1"/>
    <col min="30" max="30" width="38.00390625" style="10" bestFit="1" customWidth="1"/>
    <col min="31" max="31" width="26.140625" style="10" bestFit="1" customWidth="1"/>
    <col min="32" max="32" width="21.8515625" style="10" customWidth="1"/>
    <col min="33" max="33" width="38.7109375" style="10" bestFit="1" customWidth="1"/>
    <col min="34" max="34" width="10.57421875" style="10" customWidth="1"/>
    <col min="35" max="35" width="22.57421875" style="10" bestFit="1" customWidth="1"/>
    <col min="36" max="36" width="38.00390625" style="10" bestFit="1" customWidth="1"/>
    <col min="37" max="37" width="19.8515625" style="10" customWidth="1"/>
    <col min="38" max="38" width="21.8515625" style="10" customWidth="1"/>
    <col min="39" max="39" width="38.7109375" style="10" bestFit="1" customWidth="1"/>
    <col min="40" max="40" width="10.57421875" style="10" customWidth="1"/>
    <col min="41" max="41" width="13.8515625" style="10" customWidth="1"/>
    <col min="42" max="42" width="14.00390625" style="10" customWidth="1"/>
    <col min="43" max="16384" width="11.421875" style="10" customWidth="1"/>
  </cols>
  <sheetData>
    <row r="2" spans="1:29" ht="23.25" customHeight="1">
      <c r="A2" s="70" t="s">
        <v>8</v>
      </c>
      <c r="B2" s="70"/>
      <c r="C2" s="70"/>
      <c r="D2" s="70"/>
      <c r="E2" s="70"/>
      <c r="F2" s="70"/>
      <c r="G2" s="70"/>
      <c r="H2" s="70"/>
      <c r="I2" s="70"/>
      <c r="K2" s="69"/>
      <c r="L2" s="69"/>
      <c r="M2" s="69"/>
      <c r="N2" s="69"/>
      <c r="O2" s="16"/>
      <c r="AC2" s="8"/>
    </row>
    <row r="3" spans="1:29" ht="23.25" customHeight="1">
      <c r="A3" s="70"/>
      <c r="B3" s="70"/>
      <c r="C3" s="70"/>
      <c r="D3" s="70"/>
      <c r="E3" s="70"/>
      <c r="F3" s="70"/>
      <c r="G3" s="70"/>
      <c r="H3" s="70"/>
      <c r="I3" s="70"/>
      <c r="K3" s="69"/>
      <c r="L3" s="69"/>
      <c r="M3" s="69"/>
      <c r="N3" s="69"/>
      <c r="O3" s="16"/>
      <c r="AC3" s="8"/>
    </row>
    <row r="4" spans="1:29" ht="23.25" customHeight="1">
      <c r="A4" s="70"/>
      <c r="B4" s="70"/>
      <c r="C4" s="70"/>
      <c r="D4" s="70"/>
      <c r="E4" s="70"/>
      <c r="F4" s="70"/>
      <c r="G4" s="70"/>
      <c r="H4" s="70"/>
      <c r="I4" s="70"/>
      <c r="K4" s="69"/>
      <c r="L4" s="69"/>
      <c r="M4" s="69"/>
      <c r="N4" s="69"/>
      <c r="O4" s="16"/>
      <c r="AC4" s="8"/>
    </row>
    <row r="5" spans="1:29" ht="23.25" customHeight="1">
      <c r="A5" s="70"/>
      <c r="B5" s="70"/>
      <c r="C5" s="70"/>
      <c r="D5" s="70"/>
      <c r="E5" s="70"/>
      <c r="F5" s="70"/>
      <c r="G5" s="70"/>
      <c r="H5" s="70"/>
      <c r="I5" s="70"/>
      <c r="K5" s="69"/>
      <c r="L5" s="69"/>
      <c r="M5" s="69"/>
      <c r="N5" s="69"/>
      <c r="O5" s="16"/>
      <c r="AC5" s="8"/>
    </row>
    <row r="6" spans="1:29" ht="24.75" customHeight="1">
      <c r="A6" s="70" t="s">
        <v>30</v>
      </c>
      <c r="B6" s="70"/>
      <c r="C6" s="70"/>
      <c r="D6" s="70"/>
      <c r="E6" s="70"/>
      <c r="F6" s="70"/>
      <c r="G6" s="70"/>
      <c r="H6" s="70"/>
      <c r="I6" s="70"/>
      <c r="K6" s="69"/>
      <c r="L6" s="69"/>
      <c r="M6" s="69"/>
      <c r="N6" s="69"/>
      <c r="O6" s="14"/>
      <c r="AC6" s="8"/>
    </row>
    <row r="7" spans="1:29" ht="15.75">
      <c r="A7" s="70"/>
      <c r="B7" s="70"/>
      <c r="C7" s="70"/>
      <c r="D7" s="70"/>
      <c r="E7" s="70"/>
      <c r="F7" s="70"/>
      <c r="G7" s="70"/>
      <c r="H7" s="70"/>
      <c r="I7" s="70"/>
      <c r="AC7" s="11"/>
    </row>
    <row r="8" spans="1:42" ht="27.75" customHeight="1">
      <c r="A8" s="66" t="s">
        <v>35</v>
      </c>
      <c r="B8" s="67"/>
      <c r="C8" s="67"/>
      <c r="D8" s="67"/>
      <c r="E8" s="67"/>
      <c r="F8" s="67"/>
      <c r="G8" s="67"/>
      <c r="H8" s="67"/>
      <c r="I8" s="68"/>
      <c r="K8" s="80" t="s">
        <v>0</v>
      </c>
      <c r="L8" s="100"/>
      <c r="M8" s="100"/>
      <c r="N8" s="81"/>
      <c r="O8" s="77" t="s">
        <v>7</v>
      </c>
      <c r="Q8" s="80" t="s">
        <v>16</v>
      </c>
      <c r="R8" s="81"/>
      <c r="S8" s="74" t="s">
        <v>17</v>
      </c>
      <c r="T8" s="74"/>
      <c r="U8" s="74"/>
      <c r="V8" s="104" t="s">
        <v>25</v>
      </c>
      <c r="W8" s="76" t="s">
        <v>18</v>
      </c>
      <c r="X8" s="76"/>
      <c r="Y8" s="74" t="s">
        <v>20</v>
      </c>
      <c r="Z8" s="74"/>
      <c r="AA8" s="74"/>
      <c r="AB8" s="104" t="s">
        <v>25</v>
      </c>
      <c r="AC8" s="76" t="s">
        <v>21</v>
      </c>
      <c r="AD8" s="76"/>
      <c r="AE8" s="74" t="s">
        <v>19</v>
      </c>
      <c r="AF8" s="74"/>
      <c r="AG8" s="74"/>
      <c r="AH8" s="104" t="s">
        <v>25</v>
      </c>
      <c r="AI8" s="76" t="s">
        <v>22</v>
      </c>
      <c r="AJ8" s="76"/>
      <c r="AK8" s="74" t="s">
        <v>23</v>
      </c>
      <c r="AL8" s="74"/>
      <c r="AM8" s="74"/>
      <c r="AN8" s="104" t="s">
        <v>25</v>
      </c>
      <c r="AO8" s="107" t="s">
        <v>26</v>
      </c>
      <c r="AP8" s="107" t="s">
        <v>29</v>
      </c>
    </row>
    <row r="9" spans="1:42" ht="15.75" customHeight="1">
      <c r="A9" s="51" t="s">
        <v>31</v>
      </c>
      <c r="B9" s="52"/>
      <c r="C9" s="52"/>
      <c r="D9" s="52"/>
      <c r="E9" s="52"/>
      <c r="F9" s="52"/>
      <c r="G9" s="52"/>
      <c r="H9" s="52"/>
      <c r="I9" s="53"/>
      <c r="K9" s="71" t="s">
        <v>13</v>
      </c>
      <c r="L9" s="71" t="s">
        <v>12</v>
      </c>
      <c r="M9" s="71" t="s">
        <v>14</v>
      </c>
      <c r="N9" s="71" t="s">
        <v>15</v>
      </c>
      <c r="O9" s="78"/>
      <c r="Q9" s="93" t="s">
        <v>1</v>
      </c>
      <c r="R9" s="101" t="s">
        <v>2</v>
      </c>
      <c r="S9" s="91" t="s">
        <v>3</v>
      </c>
      <c r="T9" s="92" t="s">
        <v>24</v>
      </c>
      <c r="U9" s="91" t="s">
        <v>5</v>
      </c>
      <c r="V9" s="104"/>
      <c r="W9" s="75" t="s">
        <v>1</v>
      </c>
      <c r="X9" s="76" t="s">
        <v>2</v>
      </c>
      <c r="Y9" s="91" t="s">
        <v>3</v>
      </c>
      <c r="Z9" s="92" t="s">
        <v>24</v>
      </c>
      <c r="AA9" s="91" t="s">
        <v>5</v>
      </c>
      <c r="AB9" s="104"/>
      <c r="AC9" s="75" t="s">
        <v>1</v>
      </c>
      <c r="AD9" s="76" t="s">
        <v>2</v>
      </c>
      <c r="AE9" s="91" t="s">
        <v>3</v>
      </c>
      <c r="AF9" s="92" t="s">
        <v>24</v>
      </c>
      <c r="AG9" s="91" t="s">
        <v>5</v>
      </c>
      <c r="AH9" s="104"/>
      <c r="AI9" s="75" t="s">
        <v>1</v>
      </c>
      <c r="AJ9" s="76" t="s">
        <v>2</v>
      </c>
      <c r="AK9" s="91" t="s">
        <v>3</v>
      </c>
      <c r="AL9" s="92" t="s">
        <v>24</v>
      </c>
      <c r="AM9" s="91" t="s">
        <v>5</v>
      </c>
      <c r="AN9" s="104"/>
      <c r="AO9" s="108"/>
      <c r="AP9" s="108"/>
    </row>
    <row r="10" spans="1:42" ht="15.75" customHeight="1">
      <c r="A10" s="54"/>
      <c r="B10" s="55"/>
      <c r="C10" s="55"/>
      <c r="D10" s="55"/>
      <c r="E10" s="55"/>
      <c r="F10" s="55"/>
      <c r="G10" s="55"/>
      <c r="H10" s="55"/>
      <c r="I10" s="56"/>
      <c r="K10" s="72"/>
      <c r="L10" s="72"/>
      <c r="M10" s="72"/>
      <c r="N10" s="72"/>
      <c r="O10" s="78"/>
      <c r="Q10" s="94"/>
      <c r="R10" s="102"/>
      <c r="S10" s="91"/>
      <c r="T10" s="92"/>
      <c r="U10" s="91"/>
      <c r="V10" s="104"/>
      <c r="W10" s="75"/>
      <c r="X10" s="76"/>
      <c r="Y10" s="91"/>
      <c r="Z10" s="92"/>
      <c r="AA10" s="91"/>
      <c r="AB10" s="104"/>
      <c r="AC10" s="75"/>
      <c r="AD10" s="76"/>
      <c r="AE10" s="91"/>
      <c r="AF10" s="92"/>
      <c r="AG10" s="91"/>
      <c r="AH10" s="104"/>
      <c r="AI10" s="75"/>
      <c r="AJ10" s="76"/>
      <c r="AK10" s="91"/>
      <c r="AL10" s="92"/>
      <c r="AM10" s="91"/>
      <c r="AN10" s="104"/>
      <c r="AO10" s="108"/>
      <c r="AP10" s="108"/>
    </row>
    <row r="11" spans="1:42" ht="50.25" customHeight="1">
      <c r="A11" s="57"/>
      <c r="B11" s="58"/>
      <c r="C11" s="58"/>
      <c r="D11" s="58"/>
      <c r="E11" s="58"/>
      <c r="F11" s="58"/>
      <c r="G11" s="58"/>
      <c r="H11" s="58"/>
      <c r="I11" s="59"/>
      <c r="K11" s="73"/>
      <c r="L11" s="73"/>
      <c r="M11" s="73"/>
      <c r="N11" s="73"/>
      <c r="O11" s="79"/>
      <c r="Q11" s="95"/>
      <c r="R11" s="103"/>
      <c r="S11" s="91"/>
      <c r="T11" s="92"/>
      <c r="U11" s="91"/>
      <c r="V11" s="104"/>
      <c r="W11" s="75"/>
      <c r="X11" s="76"/>
      <c r="Y11" s="91"/>
      <c r="Z11" s="92"/>
      <c r="AA11" s="91"/>
      <c r="AB11" s="104"/>
      <c r="AC11" s="75"/>
      <c r="AD11" s="76"/>
      <c r="AE11" s="91"/>
      <c r="AF11" s="92"/>
      <c r="AG11" s="91"/>
      <c r="AH11" s="104"/>
      <c r="AI11" s="75"/>
      <c r="AJ11" s="76"/>
      <c r="AK11" s="91"/>
      <c r="AL11" s="92"/>
      <c r="AM11" s="91"/>
      <c r="AN11" s="104"/>
      <c r="AO11" s="109"/>
      <c r="AP11" s="109"/>
    </row>
    <row r="12" spans="1:42" ht="80.25" customHeight="1">
      <c r="A12" s="3" t="s">
        <v>32</v>
      </c>
      <c r="B12" s="63" t="s">
        <v>37</v>
      </c>
      <c r="C12" s="64"/>
      <c r="D12" s="64"/>
      <c r="E12" s="64"/>
      <c r="F12" s="64"/>
      <c r="G12" s="64"/>
      <c r="H12" s="64"/>
      <c r="I12" s="65"/>
      <c r="K12" s="1">
        <v>1</v>
      </c>
      <c r="L12" s="1">
        <v>1</v>
      </c>
      <c r="M12" s="1">
        <v>2</v>
      </c>
      <c r="N12" s="1"/>
      <c r="O12" s="1">
        <f>K12+L12+M12+N12</f>
        <v>4</v>
      </c>
      <c r="Q12" s="2">
        <v>1</v>
      </c>
      <c r="R12" s="7" t="s">
        <v>81</v>
      </c>
      <c r="S12" s="3">
        <v>1</v>
      </c>
      <c r="T12" s="5">
        <f>IF(ISERROR(S12/O12),"0%",S12/O12)</f>
        <v>0.25</v>
      </c>
      <c r="U12" s="1"/>
      <c r="V12" s="96">
        <f>(T12+T13+T14+T15)/4</f>
        <v>0.1875</v>
      </c>
      <c r="W12" s="2">
        <v>1</v>
      </c>
      <c r="X12" s="7" t="s">
        <v>82</v>
      </c>
      <c r="Y12" s="3">
        <v>1</v>
      </c>
      <c r="Z12" s="5">
        <f>IF(ISERROR(Y12/O12),"0%",Y12/O12)</f>
        <v>0.25</v>
      </c>
      <c r="AA12" s="7" t="s">
        <v>120</v>
      </c>
      <c r="AB12" s="96">
        <f>(Z12+Z13+Z14+Z15)/4</f>
        <v>0.2856198162342309</v>
      </c>
      <c r="AC12" s="2">
        <v>2</v>
      </c>
      <c r="AD12" s="7" t="s">
        <v>128</v>
      </c>
      <c r="AE12" s="3">
        <v>2</v>
      </c>
      <c r="AF12" s="5">
        <f>IF(ISERROR(AE12/O12),"0%",AE12/O12)</f>
        <v>0.5</v>
      </c>
      <c r="AG12" s="7" t="s">
        <v>129</v>
      </c>
      <c r="AH12" s="96">
        <f>(AF12+AF13+AF14+AF15)/4</f>
        <v>0.5268801837657691</v>
      </c>
      <c r="AI12" s="2"/>
      <c r="AJ12" s="1"/>
      <c r="AK12" s="3"/>
      <c r="AL12" s="5">
        <f>IF(ISERROR(AK12/O12),"0%",AK12/O12)</f>
        <v>0</v>
      </c>
      <c r="AM12" s="1"/>
      <c r="AN12" s="96">
        <f>(AL12+AL13+AL14+AL15)/4</f>
        <v>0</v>
      </c>
      <c r="AO12" s="4">
        <f>T12+Z12+AF12+AL12</f>
        <v>1</v>
      </c>
      <c r="AP12" s="110">
        <f>V12+AB12+AH12+AN12</f>
        <v>1</v>
      </c>
    </row>
    <row r="13" spans="1:42" ht="54.75" customHeight="1">
      <c r="A13" s="3" t="s">
        <v>33</v>
      </c>
      <c r="B13" s="63" t="s">
        <v>38</v>
      </c>
      <c r="C13" s="64"/>
      <c r="D13" s="64"/>
      <c r="E13" s="64"/>
      <c r="F13" s="64"/>
      <c r="G13" s="64"/>
      <c r="H13" s="64"/>
      <c r="I13" s="65"/>
      <c r="K13" s="1">
        <v>0</v>
      </c>
      <c r="L13" s="1">
        <v>0</v>
      </c>
      <c r="M13" s="1">
        <v>13</v>
      </c>
      <c r="N13" s="1"/>
      <c r="O13" s="1">
        <f>K13+L13+M13+N13</f>
        <v>13</v>
      </c>
      <c r="Q13" s="2">
        <v>0</v>
      </c>
      <c r="R13" s="7" t="s">
        <v>106</v>
      </c>
      <c r="S13" s="3">
        <v>0</v>
      </c>
      <c r="T13" s="5">
        <f>IF(ISERROR(S13/O13),"0%",S13/O13)</f>
        <v>0</v>
      </c>
      <c r="U13" s="1"/>
      <c r="V13" s="105"/>
      <c r="W13" s="2">
        <v>0</v>
      </c>
      <c r="X13" s="7" t="s">
        <v>106</v>
      </c>
      <c r="Y13" s="3">
        <v>0</v>
      </c>
      <c r="Z13" s="5">
        <f>IF(ISERROR(Y13/O13),"0%",Y13/O13)</f>
        <v>0</v>
      </c>
      <c r="AA13" s="7" t="s">
        <v>106</v>
      </c>
      <c r="AB13" s="105"/>
      <c r="AC13" s="2">
        <v>13</v>
      </c>
      <c r="AD13" s="7" t="s">
        <v>154</v>
      </c>
      <c r="AE13" s="3">
        <v>13</v>
      </c>
      <c r="AF13" s="5">
        <f>IF(ISERROR(AE13/O13),"0%",AE13/O13)</f>
        <v>1</v>
      </c>
      <c r="AG13" s="1" t="s">
        <v>155</v>
      </c>
      <c r="AH13" s="105"/>
      <c r="AI13" s="2"/>
      <c r="AJ13" s="1"/>
      <c r="AK13" s="3"/>
      <c r="AL13" s="5">
        <f>IF(ISERROR(AK13/O13),"0%",AK13/O13)</f>
        <v>0</v>
      </c>
      <c r="AM13" s="1"/>
      <c r="AN13" s="105"/>
      <c r="AO13" s="12">
        <f>T13+Z13+AF13+AL13</f>
        <v>1</v>
      </c>
      <c r="AP13" s="110"/>
    </row>
    <row r="14" spans="1:42" ht="58.5" customHeight="1">
      <c r="A14" s="3" t="s">
        <v>34</v>
      </c>
      <c r="B14" s="48" t="s">
        <v>39</v>
      </c>
      <c r="C14" s="49"/>
      <c r="D14" s="49"/>
      <c r="E14" s="49"/>
      <c r="F14" s="49"/>
      <c r="G14" s="49"/>
      <c r="H14" s="49"/>
      <c r="I14" s="50"/>
      <c r="K14" s="1">
        <v>0</v>
      </c>
      <c r="L14" s="43">
        <v>40653738</v>
      </c>
      <c r="M14" s="39">
        <v>4897727</v>
      </c>
      <c r="N14" s="1"/>
      <c r="O14" s="44">
        <f>K14+L14+M14+N14</f>
        <v>45551465</v>
      </c>
      <c r="Q14" s="2">
        <v>0</v>
      </c>
      <c r="R14" s="7" t="s">
        <v>99</v>
      </c>
      <c r="S14" s="3">
        <v>0</v>
      </c>
      <c r="T14" s="5">
        <f>IF(ISERROR(S14/O14),"0%",S14/O14)</f>
        <v>0</v>
      </c>
      <c r="U14" s="1"/>
      <c r="V14" s="105"/>
      <c r="W14" s="40">
        <v>40653738</v>
      </c>
      <c r="X14" s="7" t="s">
        <v>145</v>
      </c>
      <c r="Y14" s="42">
        <v>40653738</v>
      </c>
      <c r="Z14" s="5">
        <f>IF(ISERROR(Y14/O14),"0%",Y14/O14)</f>
        <v>0.8924792649369235</v>
      </c>
      <c r="AA14" s="1" t="s">
        <v>146</v>
      </c>
      <c r="AB14" s="105"/>
      <c r="AC14" s="40">
        <v>4897727</v>
      </c>
      <c r="AD14" s="7" t="s">
        <v>145</v>
      </c>
      <c r="AE14" s="42">
        <v>4897727</v>
      </c>
      <c r="AF14" s="5">
        <f>IF(ISERROR(AE14/O14),"0%",AE14/O14)</f>
        <v>0.10752073506307645</v>
      </c>
      <c r="AG14" s="7" t="s">
        <v>159</v>
      </c>
      <c r="AH14" s="105"/>
      <c r="AI14" s="2"/>
      <c r="AJ14" s="1"/>
      <c r="AK14" s="3"/>
      <c r="AL14" s="5">
        <f>IF(ISERROR(AK14/O14),"0%",AK14/O14)</f>
        <v>0</v>
      </c>
      <c r="AM14" s="1"/>
      <c r="AN14" s="105"/>
      <c r="AO14" s="4">
        <f>T14+Z14+AF14+AL14</f>
        <v>1</v>
      </c>
      <c r="AP14" s="111"/>
    </row>
    <row r="15" spans="1:42" ht="45" customHeight="1">
      <c r="A15" s="3" t="s">
        <v>36</v>
      </c>
      <c r="B15" s="48" t="s">
        <v>40</v>
      </c>
      <c r="C15" s="49"/>
      <c r="D15" s="49"/>
      <c r="E15" s="49"/>
      <c r="F15" s="49"/>
      <c r="G15" s="49"/>
      <c r="H15" s="49"/>
      <c r="I15" s="50"/>
      <c r="K15" s="1">
        <v>82</v>
      </c>
      <c r="L15" s="1">
        <v>0</v>
      </c>
      <c r="M15" s="1">
        <v>82</v>
      </c>
      <c r="N15" s="1"/>
      <c r="O15" s="1">
        <f>K15+L15+M15+N15</f>
        <v>164</v>
      </c>
      <c r="Q15" s="2">
        <v>82</v>
      </c>
      <c r="R15" s="7" t="s">
        <v>83</v>
      </c>
      <c r="S15" s="3">
        <v>82</v>
      </c>
      <c r="T15" s="5">
        <f>IF(ISERROR(S15/O15),"0%",S15/O15)</f>
        <v>0.5</v>
      </c>
      <c r="U15" s="1" t="s">
        <v>144</v>
      </c>
      <c r="V15" s="106"/>
      <c r="W15" s="2">
        <v>0</v>
      </c>
      <c r="X15" s="7" t="s">
        <v>148</v>
      </c>
      <c r="Y15" s="3">
        <v>0</v>
      </c>
      <c r="Z15" s="5">
        <f>IF(ISERROR(Y15/O15),"0%",Y15/O15)</f>
        <v>0</v>
      </c>
      <c r="AA15" s="7" t="s">
        <v>147</v>
      </c>
      <c r="AB15" s="106"/>
      <c r="AC15" s="2">
        <v>82</v>
      </c>
      <c r="AD15" s="7" t="s">
        <v>149</v>
      </c>
      <c r="AE15" s="3">
        <v>82</v>
      </c>
      <c r="AF15" s="5">
        <f>IF(ISERROR(AE15/O15),"0%",AE15/O15)</f>
        <v>0.5</v>
      </c>
      <c r="AG15" s="1" t="s">
        <v>144</v>
      </c>
      <c r="AH15" s="106"/>
      <c r="AI15" s="2"/>
      <c r="AJ15" s="1"/>
      <c r="AK15" s="3"/>
      <c r="AL15" s="5">
        <f>IF(ISERROR(AK15/O15),"0%",AK15/O15)</f>
        <v>0</v>
      </c>
      <c r="AM15" s="1"/>
      <c r="AN15" s="106"/>
      <c r="AO15" s="4">
        <f>T15+Z15+AF15+AL15</f>
        <v>1</v>
      </c>
      <c r="AP15" s="111"/>
    </row>
    <row r="16" spans="1:42" ht="27.75" customHeight="1">
      <c r="A16" s="66" t="s">
        <v>35</v>
      </c>
      <c r="B16" s="67"/>
      <c r="C16" s="67"/>
      <c r="D16" s="67"/>
      <c r="E16" s="67"/>
      <c r="F16" s="67"/>
      <c r="G16" s="67"/>
      <c r="H16" s="67"/>
      <c r="I16" s="68"/>
      <c r="J16" s="9"/>
      <c r="K16" s="76" t="s">
        <v>0</v>
      </c>
      <c r="L16" s="76"/>
      <c r="M16" s="76"/>
      <c r="N16" s="76"/>
      <c r="O16" s="77" t="s">
        <v>7</v>
      </c>
      <c r="Q16" s="76" t="s">
        <v>16</v>
      </c>
      <c r="R16" s="76"/>
      <c r="S16" s="74" t="s">
        <v>17</v>
      </c>
      <c r="T16" s="74"/>
      <c r="U16" s="74"/>
      <c r="V16" s="104" t="s">
        <v>25</v>
      </c>
      <c r="W16" s="76" t="s">
        <v>18</v>
      </c>
      <c r="X16" s="76"/>
      <c r="Y16" s="74" t="s">
        <v>20</v>
      </c>
      <c r="Z16" s="74"/>
      <c r="AA16" s="74"/>
      <c r="AB16" s="104" t="s">
        <v>25</v>
      </c>
      <c r="AC16" s="76" t="s">
        <v>21</v>
      </c>
      <c r="AD16" s="76"/>
      <c r="AE16" s="74" t="s">
        <v>19</v>
      </c>
      <c r="AF16" s="74"/>
      <c r="AG16" s="74"/>
      <c r="AH16" s="104" t="s">
        <v>25</v>
      </c>
      <c r="AI16" s="76" t="s">
        <v>22</v>
      </c>
      <c r="AJ16" s="76"/>
      <c r="AK16" s="74" t="s">
        <v>23</v>
      </c>
      <c r="AL16" s="74"/>
      <c r="AM16" s="74"/>
      <c r="AN16" s="104" t="s">
        <v>25</v>
      </c>
      <c r="AO16" s="107" t="s">
        <v>6</v>
      </c>
      <c r="AP16" s="107" t="s">
        <v>27</v>
      </c>
    </row>
    <row r="17" spans="1:42" ht="15.75" customHeight="1">
      <c r="A17" s="51" t="s">
        <v>49</v>
      </c>
      <c r="B17" s="52"/>
      <c r="C17" s="52"/>
      <c r="D17" s="52"/>
      <c r="E17" s="52"/>
      <c r="F17" s="52"/>
      <c r="G17" s="52"/>
      <c r="H17" s="52"/>
      <c r="I17" s="53"/>
      <c r="K17" s="71" t="s">
        <v>13</v>
      </c>
      <c r="L17" s="71" t="s">
        <v>12</v>
      </c>
      <c r="M17" s="71" t="s">
        <v>14</v>
      </c>
      <c r="N17" s="71" t="s">
        <v>15</v>
      </c>
      <c r="O17" s="78"/>
      <c r="Q17" s="75" t="s">
        <v>1</v>
      </c>
      <c r="R17" s="76" t="s">
        <v>2</v>
      </c>
      <c r="S17" s="91" t="s">
        <v>3</v>
      </c>
      <c r="T17" s="92" t="s">
        <v>24</v>
      </c>
      <c r="U17" s="91" t="s">
        <v>5</v>
      </c>
      <c r="V17" s="104"/>
      <c r="W17" s="75" t="s">
        <v>1</v>
      </c>
      <c r="X17" s="76" t="s">
        <v>2</v>
      </c>
      <c r="Y17" s="91" t="s">
        <v>3</v>
      </c>
      <c r="Z17" s="92" t="s">
        <v>24</v>
      </c>
      <c r="AA17" s="91" t="s">
        <v>5</v>
      </c>
      <c r="AB17" s="104"/>
      <c r="AC17" s="75" t="s">
        <v>1</v>
      </c>
      <c r="AD17" s="76" t="s">
        <v>2</v>
      </c>
      <c r="AE17" s="91" t="s">
        <v>3</v>
      </c>
      <c r="AF17" s="92" t="s">
        <v>24</v>
      </c>
      <c r="AG17" s="91" t="s">
        <v>5</v>
      </c>
      <c r="AH17" s="104"/>
      <c r="AI17" s="75" t="s">
        <v>1</v>
      </c>
      <c r="AJ17" s="76" t="s">
        <v>2</v>
      </c>
      <c r="AK17" s="91" t="s">
        <v>3</v>
      </c>
      <c r="AL17" s="92" t="s">
        <v>24</v>
      </c>
      <c r="AM17" s="91" t="s">
        <v>5</v>
      </c>
      <c r="AN17" s="104"/>
      <c r="AO17" s="108"/>
      <c r="AP17" s="108"/>
    </row>
    <row r="18" spans="1:42" ht="15.75" customHeight="1">
      <c r="A18" s="54"/>
      <c r="B18" s="55"/>
      <c r="C18" s="55"/>
      <c r="D18" s="55"/>
      <c r="E18" s="55"/>
      <c r="F18" s="55"/>
      <c r="G18" s="55"/>
      <c r="H18" s="55"/>
      <c r="I18" s="56"/>
      <c r="K18" s="72"/>
      <c r="L18" s="72"/>
      <c r="M18" s="72"/>
      <c r="N18" s="72"/>
      <c r="O18" s="78"/>
      <c r="Q18" s="75"/>
      <c r="R18" s="76"/>
      <c r="S18" s="91"/>
      <c r="T18" s="92"/>
      <c r="U18" s="91"/>
      <c r="V18" s="104"/>
      <c r="W18" s="75"/>
      <c r="X18" s="76"/>
      <c r="Y18" s="91"/>
      <c r="Z18" s="92"/>
      <c r="AA18" s="91"/>
      <c r="AB18" s="104"/>
      <c r="AC18" s="75"/>
      <c r="AD18" s="76"/>
      <c r="AE18" s="91"/>
      <c r="AF18" s="92"/>
      <c r="AG18" s="91"/>
      <c r="AH18" s="104"/>
      <c r="AI18" s="75"/>
      <c r="AJ18" s="76"/>
      <c r="AK18" s="91"/>
      <c r="AL18" s="92"/>
      <c r="AM18" s="91"/>
      <c r="AN18" s="104"/>
      <c r="AO18" s="108"/>
      <c r="AP18" s="108"/>
    </row>
    <row r="19" spans="1:42" ht="15.75" customHeight="1">
      <c r="A19" s="57"/>
      <c r="B19" s="58"/>
      <c r="C19" s="58"/>
      <c r="D19" s="58"/>
      <c r="E19" s="58"/>
      <c r="F19" s="58"/>
      <c r="G19" s="58"/>
      <c r="H19" s="58"/>
      <c r="I19" s="59"/>
      <c r="K19" s="73"/>
      <c r="L19" s="73"/>
      <c r="M19" s="73"/>
      <c r="N19" s="73"/>
      <c r="O19" s="79"/>
      <c r="Q19" s="75"/>
      <c r="R19" s="76"/>
      <c r="S19" s="91"/>
      <c r="T19" s="92"/>
      <c r="U19" s="91"/>
      <c r="V19" s="104"/>
      <c r="W19" s="75"/>
      <c r="X19" s="76"/>
      <c r="Y19" s="91"/>
      <c r="Z19" s="92"/>
      <c r="AA19" s="91"/>
      <c r="AB19" s="104"/>
      <c r="AC19" s="75"/>
      <c r="AD19" s="76"/>
      <c r="AE19" s="91"/>
      <c r="AF19" s="92"/>
      <c r="AG19" s="91"/>
      <c r="AH19" s="104"/>
      <c r="AI19" s="75"/>
      <c r="AJ19" s="76"/>
      <c r="AK19" s="91"/>
      <c r="AL19" s="92"/>
      <c r="AM19" s="91"/>
      <c r="AN19" s="104"/>
      <c r="AO19" s="109"/>
      <c r="AP19" s="109"/>
    </row>
    <row r="20" spans="1:42" ht="45" customHeight="1">
      <c r="A20" s="3" t="s">
        <v>41</v>
      </c>
      <c r="B20" s="60" t="s">
        <v>42</v>
      </c>
      <c r="C20" s="61"/>
      <c r="D20" s="61"/>
      <c r="E20" s="61"/>
      <c r="F20" s="61"/>
      <c r="G20" s="61"/>
      <c r="H20" s="61"/>
      <c r="I20" s="62"/>
      <c r="K20" s="1">
        <v>1</v>
      </c>
      <c r="L20" s="1">
        <v>1</v>
      </c>
      <c r="M20" s="1">
        <v>1</v>
      </c>
      <c r="N20" s="1">
        <v>1</v>
      </c>
      <c r="O20" s="1">
        <f>K20+L20+M20+N20</f>
        <v>4</v>
      </c>
      <c r="Q20" s="2">
        <v>0</v>
      </c>
      <c r="R20" s="1"/>
      <c r="S20" s="3">
        <v>0</v>
      </c>
      <c r="T20" s="5">
        <f>IF(ISERROR(S20/O20),"0%",S20/O20)</f>
        <v>0</v>
      </c>
      <c r="U20" s="1"/>
      <c r="V20" s="98">
        <f>(T20+T21+T22+T23)/4</f>
        <v>0.007857142857142858</v>
      </c>
      <c r="W20" s="2">
        <v>0</v>
      </c>
      <c r="X20" s="7" t="s">
        <v>85</v>
      </c>
      <c r="Y20" s="3">
        <v>0</v>
      </c>
      <c r="Z20" s="5">
        <f>IF(ISERROR(Y20/O20),"0%",Y20/O20)</f>
        <v>0</v>
      </c>
      <c r="AA20" s="7" t="s">
        <v>85</v>
      </c>
      <c r="AB20" s="98">
        <f>(Z20+Z21+Z22+Z23)/4</f>
        <v>0.22760204081632654</v>
      </c>
      <c r="AC20" s="2">
        <v>0</v>
      </c>
      <c r="AD20" s="7" t="s">
        <v>85</v>
      </c>
      <c r="AE20" s="3">
        <v>0</v>
      </c>
      <c r="AF20" s="5">
        <f>IF(ISERROR(AE20/O20),"0%",AE20/O20)</f>
        <v>0</v>
      </c>
      <c r="AG20" s="7" t="s">
        <v>85</v>
      </c>
      <c r="AH20" s="98">
        <f>(AF20+AF21+AF22+AF23)/4</f>
        <v>0.4170408163265306</v>
      </c>
      <c r="AI20" s="2"/>
      <c r="AJ20" s="1"/>
      <c r="AK20" s="3"/>
      <c r="AL20" s="5">
        <f>IF(ISERROR(AK20/O20),"0%",AK20/O20)</f>
        <v>0</v>
      </c>
      <c r="AM20" s="1"/>
      <c r="AN20" s="98">
        <f>(AL20+AL21+AL22+AL23)/4</f>
        <v>0</v>
      </c>
      <c r="AO20" s="4">
        <f>T20+Z20+AF20+AL20</f>
        <v>0</v>
      </c>
      <c r="AP20" s="110">
        <f>V20+AB20+AH20+AN20</f>
        <v>0.6525000000000001</v>
      </c>
    </row>
    <row r="21" spans="1:42" ht="106.5" customHeight="1">
      <c r="A21" s="3" t="s">
        <v>43</v>
      </c>
      <c r="B21" s="60" t="s">
        <v>46</v>
      </c>
      <c r="C21" s="61"/>
      <c r="D21" s="61"/>
      <c r="E21" s="61"/>
      <c r="F21" s="61"/>
      <c r="G21" s="61"/>
      <c r="H21" s="61"/>
      <c r="I21" s="62"/>
      <c r="K21" s="1">
        <v>175</v>
      </c>
      <c r="L21" s="1">
        <v>175</v>
      </c>
      <c r="M21" s="1">
        <v>175</v>
      </c>
      <c r="N21" s="1">
        <v>175</v>
      </c>
      <c r="O21" s="1">
        <f>K21+L21+M21+N21</f>
        <v>700</v>
      </c>
      <c r="Q21" s="2">
        <v>22</v>
      </c>
      <c r="R21" s="1" t="s">
        <v>150</v>
      </c>
      <c r="S21" s="3">
        <v>22</v>
      </c>
      <c r="T21" s="5">
        <f>IF(ISERROR(S21/O21),"0%",S21/O21)</f>
        <v>0.03142857142857143</v>
      </c>
      <c r="U21" s="7" t="s">
        <v>151</v>
      </c>
      <c r="V21" s="98"/>
      <c r="W21" s="2">
        <v>83</v>
      </c>
      <c r="X21" s="7" t="s">
        <v>84</v>
      </c>
      <c r="Y21" s="3">
        <v>83</v>
      </c>
      <c r="Z21" s="5">
        <f>IF(ISERROR(Y21/O21),"0%",Y21/O21)</f>
        <v>0.11857142857142858</v>
      </c>
      <c r="AA21" s="7" t="s">
        <v>121</v>
      </c>
      <c r="AB21" s="98"/>
      <c r="AC21" s="2">
        <v>322</v>
      </c>
      <c r="AD21" s="7" t="s">
        <v>152</v>
      </c>
      <c r="AE21" s="3">
        <v>322</v>
      </c>
      <c r="AF21" s="5">
        <f>IF(ISERROR(AE21/O21),"0%",AE21/O21)</f>
        <v>0.46</v>
      </c>
      <c r="AG21" s="7" t="s">
        <v>153</v>
      </c>
      <c r="AH21" s="98"/>
      <c r="AI21" s="2"/>
      <c r="AJ21" s="1"/>
      <c r="AK21" s="3"/>
      <c r="AL21" s="5">
        <f>IF(ISERROR(AK21/O21),"0%",AK21/O21)</f>
        <v>0</v>
      </c>
      <c r="AM21" s="1"/>
      <c r="AN21" s="98"/>
      <c r="AO21" s="12">
        <f>T21+Z21+AF21+AL21</f>
        <v>0.6100000000000001</v>
      </c>
      <c r="AP21" s="110"/>
    </row>
    <row r="22" spans="1:42" ht="70.5" customHeight="1">
      <c r="A22" s="3" t="s">
        <v>44</v>
      </c>
      <c r="B22" s="63" t="s">
        <v>47</v>
      </c>
      <c r="C22" s="64"/>
      <c r="D22" s="64"/>
      <c r="E22" s="64"/>
      <c r="F22" s="64"/>
      <c r="G22" s="64"/>
      <c r="H22" s="64"/>
      <c r="I22" s="65"/>
      <c r="K22" s="1">
        <v>0</v>
      </c>
      <c r="L22" s="1">
        <v>1</v>
      </c>
      <c r="M22" s="1">
        <v>4</v>
      </c>
      <c r="N22" s="1"/>
      <c r="O22" s="1">
        <f>K22+L22+M22+N22</f>
        <v>5</v>
      </c>
      <c r="Q22" s="2">
        <v>0</v>
      </c>
      <c r="R22" s="1"/>
      <c r="S22" s="3">
        <v>0</v>
      </c>
      <c r="T22" s="5">
        <f>IF(ISERROR(S22/O22),"0%",S22/O22)</f>
        <v>0</v>
      </c>
      <c r="U22" s="1"/>
      <c r="V22" s="98"/>
      <c r="W22" s="2">
        <v>1</v>
      </c>
      <c r="X22" s="7" t="s">
        <v>142</v>
      </c>
      <c r="Y22" s="3">
        <v>1</v>
      </c>
      <c r="Z22" s="5">
        <f>IF(ISERROR(Y22/O22),"0%",Y22/O22)</f>
        <v>0.2</v>
      </c>
      <c r="AA22" s="7" t="s">
        <v>143</v>
      </c>
      <c r="AB22" s="98"/>
      <c r="AC22" s="2">
        <v>4</v>
      </c>
      <c r="AD22" s="7" t="s">
        <v>158</v>
      </c>
      <c r="AE22" s="3">
        <v>4</v>
      </c>
      <c r="AF22" s="5">
        <f>IF(ISERROR(AE22/O22),"0%",AE22/O22)</f>
        <v>0.8</v>
      </c>
      <c r="AG22" s="7" t="s">
        <v>143</v>
      </c>
      <c r="AH22" s="98"/>
      <c r="AI22" s="2"/>
      <c r="AJ22" s="1"/>
      <c r="AK22" s="3"/>
      <c r="AL22" s="5">
        <f>IF(ISERROR(AK22/O22),"0%",AK22/O22)</f>
        <v>0</v>
      </c>
      <c r="AM22" s="1"/>
      <c r="AN22" s="98"/>
      <c r="AO22" s="4">
        <f>T22+Z22+AF22+AL22</f>
        <v>1</v>
      </c>
      <c r="AP22" s="111"/>
    </row>
    <row r="23" spans="1:42" ht="120">
      <c r="A23" s="3" t="s">
        <v>45</v>
      </c>
      <c r="B23" s="63" t="s">
        <v>48</v>
      </c>
      <c r="C23" s="64"/>
      <c r="D23" s="64"/>
      <c r="E23" s="64"/>
      <c r="F23" s="64"/>
      <c r="G23" s="64"/>
      <c r="H23" s="64"/>
      <c r="I23" s="65"/>
      <c r="K23" s="1">
        <v>0</v>
      </c>
      <c r="L23" s="1">
        <v>29</v>
      </c>
      <c r="M23" s="1">
        <v>20</v>
      </c>
      <c r="N23" s="1"/>
      <c r="O23" s="1">
        <f>K23+L23+M23+N23</f>
        <v>49</v>
      </c>
      <c r="Q23" s="2">
        <v>0</v>
      </c>
      <c r="R23" s="1"/>
      <c r="S23" s="3">
        <v>0</v>
      </c>
      <c r="T23" s="5">
        <f>IF(ISERROR(S23/O23),"0%",S23/O23)</f>
        <v>0</v>
      </c>
      <c r="U23" s="1"/>
      <c r="V23" s="98"/>
      <c r="W23" s="2">
        <v>29</v>
      </c>
      <c r="X23" s="7" t="s">
        <v>139</v>
      </c>
      <c r="Y23" s="3">
        <v>29</v>
      </c>
      <c r="Z23" s="5">
        <f>IF(ISERROR(Y23/O23),"0%",Y23/O23)</f>
        <v>0.5918367346938775</v>
      </c>
      <c r="AA23" s="7" t="s">
        <v>140</v>
      </c>
      <c r="AB23" s="98"/>
      <c r="AC23" s="2">
        <v>20</v>
      </c>
      <c r="AD23" s="7" t="s">
        <v>130</v>
      </c>
      <c r="AE23" s="3">
        <v>20</v>
      </c>
      <c r="AF23" s="5">
        <f>IF(ISERROR(AE23/O23),"0%",AE23/O23)</f>
        <v>0.40816326530612246</v>
      </c>
      <c r="AG23" s="7" t="s">
        <v>141</v>
      </c>
      <c r="AH23" s="98"/>
      <c r="AI23" s="2"/>
      <c r="AJ23" s="1"/>
      <c r="AK23" s="3"/>
      <c r="AL23" s="5">
        <f>IF(ISERROR(AK23/O23),"0%",AK23/O23)</f>
        <v>0</v>
      </c>
      <c r="AM23" s="1"/>
      <c r="AN23" s="98"/>
      <c r="AO23" s="4">
        <f>T23+Z23+AF23+AL23</f>
        <v>1</v>
      </c>
      <c r="AP23" s="111"/>
    </row>
    <row r="24" spans="1:42" ht="27.75" customHeight="1">
      <c r="A24" s="66" t="s">
        <v>35</v>
      </c>
      <c r="B24" s="67"/>
      <c r="C24" s="67"/>
      <c r="D24" s="67"/>
      <c r="E24" s="67"/>
      <c r="F24" s="67"/>
      <c r="G24" s="67"/>
      <c r="H24" s="67"/>
      <c r="I24" s="68"/>
      <c r="K24" s="76" t="s">
        <v>0</v>
      </c>
      <c r="L24" s="76"/>
      <c r="M24" s="76"/>
      <c r="N24" s="76"/>
      <c r="O24" s="112" t="s">
        <v>7</v>
      </c>
      <c r="Q24" s="76" t="s">
        <v>16</v>
      </c>
      <c r="R24" s="76"/>
      <c r="S24" s="74" t="s">
        <v>17</v>
      </c>
      <c r="T24" s="74"/>
      <c r="U24" s="74"/>
      <c r="V24" s="114" t="s">
        <v>25</v>
      </c>
      <c r="W24" s="76" t="s">
        <v>18</v>
      </c>
      <c r="X24" s="76"/>
      <c r="Y24" s="74" t="s">
        <v>20</v>
      </c>
      <c r="Z24" s="74"/>
      <c r="AA24" s="74"/>
      <c r="AB24" s="114" t="s">
        <v>25</v>
      </c>
      <c r="AC24" s="76" t="s">
        <v>21</v>
      </c>
      <c r="AD24" s="76"/>
      <c r="AE24" s="74" t="s">
        <v>19</v>
      </c>
      <c r="AF24" s="74"/>
      <c r="AG24" s="74"/>
      <c r="AH24" s="114" t="s">
        <v>25</v>
      </c>
      <c r="AI24" s="76" t="s">
        <v>22</v>
      </c>
      <c r="AJ24" s="76"/>
      <c r="AK24" s="74" t="s">
        <v>23</v>
      </c>
      <c r="AL24" s="74"/>
      <c r="AM24" s="74"/>
      <c r="AN24" s="114" t="s">
        <v>25</v>
      </c>
      <c r="AO24" s="107" t="s">
        <v>6</v>
      </c>
      <c r="AP24" s="107" t="s">
        <v>27</v>
      </c>
    </row>
    <row r="25" spans="1:42" ht="15.75" customHeight="1">
      <c r="A25" s="51" t="s">
        <v>50</v>
      </c>
      <c r="B25" s="52"/>
      <c r="C25" s="52"/>
      <c r="D25" s="52"/>
      <c r="E25" s="52"/>
      <c r="F25" s="52"/>
      <c r="G25" s="52"/>
      <c r="H25" s="52"/>
      <c r="I25" s="53"/>
      <c r="K25" s="113" t="s">
        <v>13</v>
      </c>
      <c r="L25" s="113" t="s">
        <v>12</v>
      </c>
      <c r="M25" s="113" t="s">
        <v>14</v>
      </c>
      <c r="N25" s="113" t="s">
        <v>15</v>
      </c>
      <c r="O25" s="112"/>
      <c r="Q25" s="75" t="s">
        <v>1</v>
      </c>
      <c r="R25" s="76" t="s">
        <v>2</v>
      </c>
      <c r="S25" s="91" t="s">
        <v>3</v>
      </c>
      <c r="T25" s="92" t="s">
        <v>24</v>
      </c>
      <c r="U25" s="91" t="s">
        <v>5</v>
      </c>
      <c r="V25" s="115"/>
      <c r="W25" s="75" t="s">
        <v>1</v>
      </c>
      <c r="X25" s="76" t="s">
        <v>2</v>
      </c>
      <c r="Y25" s="91" t="s">
        <v>3</v>
      </c>
      <c r="Z25" s="92" t="s">
        <v>24</v>
      </c>
      <c r="AA25" s="91" t="s">
        <v>5</v>
      </c>
      <c r="AB25" s="115"/>
      <c r="AC25" s="75" t="s">
        <v>1</v>
      </c>
      <c r="AD25" s="76" t="s">
        <v>2</v>
      </c>
      <c r="AE25" s="91" t="s">
        <v>3</v>
      </c>
      <c r="AF25" s="92" t="s">
        <v>24</v>
      </c>
      <c r="AG25" s="91" t="s">
        <v>5</v>
      </c>
      <c r="AH25" s="115"/>
      <c r="AI25" s="75" t="s">
        <v>1</v>
      </c>
      <c r="AJ25" s="76" t="s">
        <v>2</v>
      </c>
      <c r="AK25" s="91" t="s">
        <v>3</v>
      </c>
      <c r="AL25" s="92" t="s">
        <v>24</v>
      </c>
      <c r="AM25" s="91" t="s">
        <v>5</v>
      </c>
      <c r="AN25" s="115"/>
      <c r="AO25" s="108"/>
      <c r="AP25" s="108"/>
    </row>
    <row r="26" spans="1:42" ht="15.75" customHeight="1">
      <c r="A26" s="54"/>
      <c r="B26" s="55"/>
      <c r="C26" s="55"/>
      <c r="D26" s="55"/>
      <c r="E26" s="55"/>
      <c r="F26" s="55"/>
      <c r="G26" s="55"/>
      <c r="H26" s="55"/>
      <c r="I26" s="56"/>
      <c r="K26" s="113"/>
      <c r="L26" s="113"/>
      <c r="M26" s="113"/>
      <c r="N26" s="113"/>
      <c r="O26" s="112"/>
      <c r="Q26" s="75"/>
      <c r="R26" s="76"/>
      <c r="S26" s="91"/>
      <c r="T26" s="92"/>
      <c r="U26" s="91"/>
      <c r="V26" s="115"/>
      <c r="W26" s="75"/>
      <c r="X26" s="76"/>
      <c r="Y26" s="91"/>
      <c r="Z26" s="92"/>
      <c r="AA26" s="91"/>
      <c r="AB26" s="115"/>
      <c r="AC26" s="75"/>
      <c r="AD26" s="76"/>
      <c r="AE26" s="91"/>
      <c r="AF26" s="92"/>
      <c r="AG26" s="91"/>
      <c r="AH26" s="115"/>
      <c r="AI26" s="75"/>
      <c r="AJ26" s="76"/>
      <c r="AK26" s="91"/>
      <c r="AL26" s="92"/>
      <c r="AM26" s="91"/>
      <c r="AN26" s="115"/>
      <c r="AO26" s="108"/>
      <c r="AP26" s="108"/>
    </row>
    <row r="27" spans="1:42" ht="15.75" customHeight="1">
      <c r="A27" s="57"/>
      <c r="B27" s="58"/>
      <c r="C27" s="58"/>
      <c r="D27" s="58"/>
      <c r="E27" s="58"/>
      <c r="F27" s="58"/>
      <c r="G27" s="58"/>
      <c r="H27" s="58"/>
      <c r="I27" s="59"/>
      <c r="K27" s="113"/>
      <c r="L27" s="113"/>
      <c r="M27" s="113"/>
      <c r="N27" s="113"/>
      <c r="O27" s="112"/>
      <c r="Q27" s="75"/>
      <c r="R27" s="76"/>
      <c r="S27" s="91"/>
      <c r="T27" s="92"/>
      <c r="U27" s="91"/>
      <c r="V27" s="116"/>
      <c r="W27" s="75"/>
      <c r="X27" s="76"/>
      <c r="Y27" s="91"/>
      <c r="Z27" s="92"/>
      <c r="AA27" s="91"/>
      <c r="AB27" s="116"/>
      <c r="AC27" s="75"/>
      <c r="AD27" s="76"/>
      <c r="AE27" s="91"/>
      <c r="AF27" s="92"/>
      <c r="AG27" s="91"/>
      <c r="AH27" s="116"/>
      <c r="AI27" s="75"/>
      <c r="AJ27" s="76"/>
      <c r="AK27" s="91"/>
      <c r="AL27" s="92"/>
      <c r="AM27" s="91"/>
      <c r="AN27" s="116"/>
      <c r="AO27" s="109"/>
      <c r="AP27" s="109"/>
    </row>
    <row r="28" spans="1:42" ht="37.5" customHeight="1">
      <c r="A28" s="6" t="s">
        <v>11</v>
      </c>
      <c r="B28" s="63" t="s">
        <v>52</v>
      </c>
      <c r="C28" s="64"/>
      <c r="D28" s="64"/>
      <c r="E28" s="64"/>
      <c r="F28" s="64"/>
      <c r="G28" s="64"/>
      <c r="H28" s="64"/>
      <c r="I28" s="65"/>
      <c r="K28" s="39">
        <v>1415181916</v>
      </c>
      <c r="L28" s="41">
        <v>1387727076</v>
      </c>
      <c r="M28" s="43">
        <v>1512042472</v>
      </c>
      <c r="N28" s="1"/>
      <c r="O28" s="39">
        <v>6758379277</v>
      </c>
      <c r="Q28" s="40">
        <v>1415181916</v>
      </c>
      <c r="R28" s="7" t="s">
        <v>114</v>
      </c>
      <c r="S28" s="42">
        <v>1415181916</v>
      </c>
      <c r="T28" s="5">
        <f>IF(ISERROR(S28/O28),"0%",S28/O28)</f>
        <v>0.2093966405253583</v>
      </c>
      <c r="U28" s="1" t="s">
        <v>116</v>
      </c>
      <c r="V28" s="96">
        <f>(T28+T29+T30)/3</f>
        <v>0.20870490292832433</v>
      </c>
      <c r="W28" s="40">
        <v>1387727076</v>
      </c>
      <c r="X28" s="7" t="s">
        <v>115</v>
      </c>
      <c r="Y28" s="42">
        <v>1387727076</v>
      </c>
      <c r="Z28" s="5">
        <f>IF(ISERROR(Y28/O28),"0%",Y28/O28)</f>
        <v>0.2053342997074297</v>
      </c>
      <c r="AA28" s="1" t="s">
        <v>116</v>
      </c>
      <c r="AB28" s="96">
        <f>(Z28+Z29+Z30)/3</f>
        <v>0.1498382058892209</v>
      </c>
      <c r="AC28" s="45">
        <v>1512042472</v>
      </c>
      <c r="AD28" s="7" t="s">
        <v>131</v>
      </c>
      <c r="AE28" s="46">
        <v>1512042472</v>
      </c>
      <c r="AF28" s="5">
        <f>IF(ISERROR(AE28/O28),"0%",AE28/O28)</f>
        <v>0.22372856124629717</v>
      </c>
      <c r="AG28" s="1" t="s">
        <v>116</v>
      </c>
      <c r="AH28" s="96">
        <f>(AF28+AF29+AF30)/3</f>
        <v>0.18095589209119112</v>
      </c>
      <c r="AI28" s="2"/>
      <c r="AJ28" s="1"/>
      <c r="AK28" s="3"/>
      <c r="AL28" s="5">
        <f>IF(ISERROR(AK28/O28),"0%",AK28/O28)</f>
        <v>0</v>
      </c>
      <c r="AM28" s="1"/>
      <c r="AN28" s="96">
        <f>(AL28+AL29+AL30)/3</f>
        <v>0</v>
      </c>
      <c r="AO28" s="4">
        <f>T28+Z28+AF28+AL28</f>
        <v>0.6384595014790851</v>
      </c>
      <c r="AP28" s="110">
        <f>V28+AB28+AH28+AN28</f>
        <v>0.5394990009087364</v>
      </c>
    </row>
    <row r="29" spans="1:42" ht="33.75" customHeight="1">
      <c r="A29" s="6" t="s">
        <v>51</v>
      </c>
      <c r="B29" s="63" t="s">
        <v>53</v>
      </c>
      <c r="C29" s="64"/>
      <c r="D29" s="64"/>
      <c r="E29" s="64"/>
      <c r="F29" s="64"/>
      <c r="G29" s="64"/>
      <c r="H29" s="64"/>
      <c r="I29" s="65"/>
      <c r="K29" s="43">
        <v>2409632281.04545</v>
      </c>
      <c r="L29" s="43">
        <v>1639632281.04545</v>
      </c>
      <c r="M29" s="39">
        <v>1639632281.04545</v>
      </c>
      <c r="N29" s="1"/>
      <c r="O29" s="44">
        <f>K29+L29+M29+N29</f>
        <v>5688896843.136351</v>
      </c>
      <c r="Q29" s="40">
        <v>2370666103</v>
      </c>
      <c r="R29" s="7" t="s">
        <v>86</v>
      </c>
      <c r="S29" s="42">
        <v>2370666103</v>
      </c>
      <c r="T29" s="5">
        <f>IF(ISERROR(S29/O29),"0%",S29/O29)</f>
        <v>0.41671806825961466</v>
      </c>
      <c r="U29" s="1" t="s">
        <v>86</v>
      </c>
      <c r="V29" s="105"/>
      <c r="W29" s="40">
        <v>1389116640</v>
      </c>
      <c r="X29" s="7" t="s">
        <v>86</v>
      </c>
      <c r="Y29" s="42">
        <v>1389116640</v>
      </c>
      <c r="Z29" s="5">
        <f>IF(ISERROR(Y29/O29),"0%",Y29/O29)</f>
        <v>0.244180317960233</v>
      </c>
      <c r="AA29" s="1" t="s">
        <v>86</v>
      </c>
      <c r="AB29" s="105"/>
      <c r="AC29" s="40">
        <v>1815549504</v>
      </c>
      <c r="AD29" s="7" t="s">
        <v>86</v>
      </c>
      <c r="AE29" s="42">
        <v>1815549504</v>
      </c>
      <c r="AF29" s="5">
        <f>IF(ISERROR(AE29/O29),"0%",AE29/O29)</f>
        <v>0.31913911502727615</v>
      </c>
      <c r="AG29" s="1" t="s">
        <v>86</v>
      </c>
      <c r="AH29" s="105"/>
      <c r="AI29" s="2"/>
      <c r="AJ29" s="1"/>
      <c r="AK29" s="3"/>
      <c r="AL29" s="5">
        <f>IF(ISERROR(AK29/O29),"0%",AK29/O29)</f>
        <v>0</v>
      </c>
      <c r="AM29" s="1"/>
      <c r="AN29" s="105"/>
      <c r="AO29" s="4">
        <f>T29+Z29+AF29+AL29</f>
        <v>0.9800375012471239</v>
      </c>
      <c r="AP29" s="111"/>
    </row>
    <row r="30" spans="1:42" ht="33.75" customHeight="1">
      <c r="A30" s="6" t="s">
        <v>10</v>
      </c>
      <c r="B30" s="117" t="s">
        <v>54</v>
      </c>
      <c r="C30" s="118"/>
      <c r="D30" s="118"/>
      <c r="E30" s="118"/>
      <c r="F30" s="118"/>
      <c r="G30" s="118"/>
      <c r="H30" s="118"/>
      <c r="I30" s="119"/>
      <c r="K30" s="1"/>
      <c r="L30" s="1"/>
      <c r="M30" s="1"/>
      <c r="N30" s="1">
        <v>1</v>
      </c>
      <c r="O30" s="1">
        <f>K30+L30+M30+N30</f>
        <v>1</v>
      </c>
      <c r="Q30" s="2">
        <v>0</v>
      </c>
      <c r="R30" s="7" t="s">
        <v>108</v>
      </c>
      <c r="S30" s="3">
        <v>0</v>
      </c>
      <c r="T30" s="5">
        <f>IF(ISERROR(S30/O30),"0%",S30/O30)</f>
        <v>0</v>
      </c>
      <c r="U30" s="7" t="s">
        <v>108</v>
      </c>
      <c r="V30" s="105"/>
      <c r="W30" s="2">
        <v>0</v>
      </c>
      <c r="X30" s="7" t="s">
        <v>108</v>
      </c>
      <c r="Y30" s="3">
        <v>0</v>
      </c>
      <c r="Z30" s="5">
        <f>IF(ISERROR(Y30/O30),"0%",Y30/O30)</f>
        <v>0</v>
      </c>
      <c r="AA30" s="7" t="s">
        <v>108</v>
      </c>
      <c r="AB30" s="105"/>
      <c r="AC30" s="2">
        <v>0</v>
      </c>
      <c r="AD30" s="7" t="s">
        <v>108</v>
      </c>
      <c r="AE30" s="3">
        <v>0</v>
      </c>
      <c r="AF30" s="5">
        <f>IF(ISERROR(AE30/O30),"0%",AE30/O30)</f>
        <v>0</v>
      </c>
      <c r="AG30" s="7" t="s">
        <v>108</v>
      </c>
      <c r="AH30" s="105"/>
      <c r="AI30" s="2"/>
      <c r="AJ30" s="1"/>
      <c r="AK30" s="3"/>
      <c r="AL30" s="5">
        <f>IF(ISERROR(AK30/O30),"0%",AK30/O30)</f>
        <v>0</v>
      </c>
      <c r="AM30" s="1"/>
      <c r="AN30" s="105"/>
      <c r="AO30" s="4">
        <f>T30+Z30+AF30+AL30</f>
        <v>0</v>
      </c>
      <c r="AP30" s="111"/>
    </row>
    <row r="31" spans="1:42" ht="27.75" customHeight="1">
      <c r="A31" s="66" t="s">
        <v>35</v>
      </c>
      <c r="B31" s="67"/>
      <c r="C31" s="67"/>
      <c r="D31" s="67"/>
      <c r="E31" s="67"/>
      <c r="F31" s="67"/>
      <c r="G31" s="67"/>
      <c r="H31" s="67"/>
      <c r="I31" s="68"/>
      <c r="K31" s="76" t="s">
        <v>0</v>
      </c>
      <c r="L31" s="76"/>
      <c r="M31" s="76"/>
      <c r="N31" s="76"/>
      <c r="O31" s="112" t="s">
        <v>7</v>
      </c>
      <c r="Q31" s="76" t="s">
        <v>16</v>
      </c>
      <c r="R31" s="76"/>
      <c r="S31" s="74" t="s">
        <v>17</v>
      </c>
      <c r="T31" s="74"/>
      <c r="U31" s="74"/>
      <c r="V31" s="104" t="s">
        <v>25</v>
      </c>
      <c r="W31" s="76" t="s">
        <v>18</v>
      </c>
      <c r="X31" s="76"/>
      <c r="Y31" s="74" t="s">
        <v>20</v>
      </c>
      <c r="Z31" s="74"/>
      <c r="AA31" s="74"/>
      <c r="AB31" s="104" t="s">
        <v>25</v>
      </c>
      <c r="AC31" s="76" t="s">
        <v>21</v>
      </c>
      <c r="AD31" s="76"/>
      <c r="AE31" s="74" t="s">
        <v>19</v>
      </c>
      <c r="AF31" s="74"/>
      <c r="AG31" s="74"/>
      <c r="AH31" s="104" t="s">
        <v>25</v>
      </c>
      <c r="AI31" s="76" t="s">
        <v>22</v>
      </c>
      <c r="AJ31" s="76"/>
      <c r="AK31" s="74" t="s">
        <v>23</v>
      </c>
      <c r="AL31" s="74"/>
      <c r="AM31" s="74"/>
      <c r="AN31" s="104" t="s">
        <v>25</v>
      </c>
      <c r="AO31" s="107" t="s">
        <v>6</v>
      </c>
      <c r="AP31" s="107" t="s">
        <v>28</v>
      </c>
    </row>
    <row r="32" spans="1:42" ht="15.75" customHeight="1">
      <c r="A32" s="51" t="s">
        <v>55</v>
      </c>
      <c r="B32" s="52"/>
      <c r="C32" s="52"/>
      <c r="D32" s="52"/>
      <c r="E32" s="52"/>
      <c r="F32" s="52"/>
      <c r="G32" s="52"/>
      <c r="H32" s="52"/>
      <c r="I32" s="53"/>
      <c r="K32" s="113" t="s">
        <v>13</v>
      </c>
      <c r="L32" s="113" t="s">
        <v>12</v>
      </c>
      <c r="M32" s="113" t="s">
        <v>14</v>
      </c>
      <c r="N32" s="113" t="s">
        <v>15</v>
      </c>
      <c r="O32" s="112"/>
      <c r="Q32" s="75" t="s">
        <v>1</v>
      </c>
      <c r="R32" s="76" t="s">
        <v>2</v>
      </c>
      <c r="S32" s="91" t="s">
        <v>3</v>
      </c>
      <c r="T32" s="92" t="s">
        <v>24</v>
      </c>
      <c r="U32" s="91" t="s">
        <v>5</v>
      </c>
      <c r="V32" s="104"/>
      <c r="W32" s="75" t="s">
        <v>1</v>
      </c>
      <c r="X32" s="76" t="s">
        <v>2</v>
      </c>
      <c r="Y32" s="91" t="s">
        <v>3</v>
      </c>
      <c r="Z32" s="92" t="s">
        <v>4</v>
      </c>
      <c r="AA32" s="91" t="s">
        <v>5</v>
      </c>
      <c r="AB32" s="104"/>
      <c r="AC32" s="75" t="s">
        <v>1</v>
      </c>
      <c r="AD32" s="76" t="s">
        <v>2</v>
      </c>
      <c r="AE32" s="91" t="s">
        <v>3</v>
      </c>
      <c r="AF32" s="92" t="s">
        <v>24</v>
      </c>
      <c r="AG32" s="91" t="s">
        <v>5</v>
      </c>
      <c r="AH32" s="104"/>
      <c r="AI32" s="75" t="s">
        <v>1</v>
      </c>
      <c r="AJ32" s="76" t="s">
        <v>2</v>
      </c>
      <c r="AK32" s="91" t="s">
        <v>3</v>
      </c>
      <c r="AL32" s="92" t="s">
        <v>4</v>
      </c>
      <c r="AM32" s="91" t="s">
        <v>5</v>
      </c>
      <c r="AN32" s="104"/>
      <c r="AO32" s="108"/>
      <c r="AP32" s="108"/>
    </row>
    <row r="33" spans="1:42" ht="15.75" customHeight="1">
      <c r="A33" s="54"/>
      <c r="B33" s="55"/>
      <c r="C33" s="55"/>
      <c r="D33" s="55"/>
      <c r="E33" s="55"/>
      <c r="F33" s="55"/>
      <c r="G33" s="55"/>
      <c r="H33" s="55"/>
      <c r="I33" s="56"/>
      <c r="K33" s="113"/>
      <c r="L33" s="113"/>
      <c r="M33" s="113"/>
      <c r="N33" s="113"/>
      <c r="O33" s="112"/>
      <c r="Q33" s="75"/>
      <c r="R33" s="76"/>
      <c r="S33" s="91"/>
      <c r="T33" s="92"/>
      <c r="U33" s="91"/>
      <c r="V33" s="104"/>
      <c r="W33" s="75"/>
      <c r="X33" s="76"/>
      <c r="Y33" s="91"/>
      <c r="Z33" s="92"/>
      <c r="AA33" s="91"/>
      <c r="AB33" s="104"/>
      <c r="AC33" s="75"/>
      <c r="AD33" s="76"/>
      <c r="AE33" s="91"/>
      <c r="AF33" s="92"/>
      <c r="AG33" s="91"/>
      <c r="AH33" s="104"/>
      <c r="AI33" s="75"/>
      <c r="AJ33" s="76"/>
      <c r="AK33" s="91"/>
      <c r="AL33" s="92"/>
      <c r="AM33" s="91"/>
      <c r="AN33" s="104"/>
      <c r="AO33" s="108"/>
      <c r="AP33" s="108"/>
    </row>
    <row r="34" spans="1:42" ht="15.75" customHeight="1">
      <c r="A34" s="57"/>
      <c r="B34" s="58"/>
      <c r="C34" s="58"/>
      <c r="D34" s="58"/>
      <c r="E34" s="58"/>
      <c r="F34" s="58"/>
      <c r="G34" s="58"/>
      <c r="H34" s="58"/>
      <c r="I34" s="59"/>
      <c r="K34" s="113"/>
      <c r="L34" s="113"/>
      <c r="M34" s="113"/>
      <c r="N34" s="113"/>
      <c r="O34" s="112"/>
      <c r="Q34" s="75"/>
      <c r="R34" s="76"/>
      <c r="S34" s="91"/>
      <c r="T34" s="92"/>
      <c r="U34" s="91"/>
      <c r="V34" s="104"/>
      <c r="W34" s="75"/>
      <c r="X34" s="76"/>
      <c r="Y34" s="91"/>
      <c r="Z34" s="92"/>
      <c r="AA34" s="91"/>
      <c r="AB34" s="104"/>
      <c r="AC34" s="75"/>
      <c r="AD34" s="76"/>
      <c r="AE34" s="91"/>
      <c r="AF34" s="92"/>
      <c r="AG34" s="91"/>
      <c r="AH34" s="104"/>
      <c r="AI34" s="75"/>
      <c r="AJ34" s="76"/>
      <c r="AK34" s="91"/>
      <c r="AL34" s="92"/>
      <c r="AM34" s="91"/>
      <c r="AN34" s="104"/>
      <c r="AO34" s="109"/>
      <c r="AP34" s="109"/>
    </row>
    <row r="35" spans="1:42" ht="42.75" customHeight="1">
      <c r="A35" s="3" t="s">
        <v>56</v>
      </c>
      <c r="B35" s="82" t="s">
        <v>58</v>
      </c>
      <c r="C35" s="83"/>
      <c r="D35" s="83"/>
      <c r="E35" s="83"/>
      <c r="F35" s="83"/>
      <c r="G35" s="83"/>
      <c r="H35" s="83"/>
      <c r="I35" s="84"/>
      <c r="K35" s="1">
        <v>1</v>
      </c>
      <c r="L35" s="1">
        <v>2</v>
      </c>
      <c r="M35" s="1"/>
      <c r="N35" s="1"/>
      <c r="O35" s="1">
        <f>K35+L35+M35+N35</f>
        <v>3</v>
      </c>
      <c r="Q35" s="2">
        <v>1</v>
      </c>
      <c r="R35" s="7" t="s">
        <v>111</v>
      </c>
      <c r="S35" s="3">
        <v>1</v>
      </c>
      <c r="T35" s="5">
        <f>IF(ISERROR(S35/O35),"0%",S35/O35)</f>
        <v>0.3333333333333333</v>
      </c>
      <c r="U35" s="1" t="s">
        <v>112</v>
      </c>
      <c r="V35" s="96">
        <f>(T35+T36+T37)/3</f>
        <v>0.1111111111111111</v>
      </c>
      <c r="W35" s="2">
        <v>2</v>
      </c>
      <c r="X35" s="7" t="s">
        <v>113</v>
      </c>
      <c r="Y35" s="3">
        <v>2</v>
      </c>
      <c r="Z35" s="5">
        <f>IF(ISERROR(Y35/O35),"0%",Y35/O35)</f>
        <v>0.6666666666666666</v>
      </c>
      <c r="AA35" s="1" t="s">
        <v>112</v>
      </c>
      <c r="AB35" s="96">
        <f>(Z35+Z36+Z37)/3</f>
        <v>0.4115646258503401</v>
      </c>
      <c r="AC35" s="2"/>
      <c r="AD35" s="1"/>
      <c r="AE35" s="3"/>
      <c r="AF35" s="5">
        <f>IF(ISERROR(AE35/O35),"0%",AE35/O35)</f>
        <v>0</v>
      </c>
      <c r="AG35" s="1"/>
      <c r="AH35" s="96">
        <f>(AF35+AF36+AF37)/3</f>
        <v>0.1439909297052154</v>
      </c>
      <c r="AI35" s="2"/>
      <c r="AJ35" s="1"/>
      <c r="AK35" s="3"/>
      <c r="AL35" s="5">
        <f>IF(ISERROR(AK35/O35),"0%",AK35/O35)</f>
        <v>0</v>
      </c>
      <c r="AM35" s="1"/>
      <c r="AN35" s="96">
        <f>(AL35+AL36+AL37)/3</f>
        <v>0</v>
      </c>
      <c r="AO35" s="4">
        <f>T35+Z35+AF35+AL35</f>
        <v>1</v>
      </c>
      <c r="AP35" s="110">
        <f>V35+AB35+AH35+AN35</f>
        <v>0.6666666666666666</v>
      </c>
    </row>
    <row r="36" spans="1:42" ht="40.5" customHeight="1">
      <c r="A36" s="3" t="s">
        <v>57</v>
      </c>
      <c r="B36" s="82" t="s">
        <v>59</v>
      </c>
      <c r="C36" s="83"/>
      <c r="D36" s="83"/>
      <c r="E36" s="83"/>
      <c r="F36" s="83"/>
      <c r="G36" s="83"/>
      <c r="H36" s="83"/>
      <c r="I36" s="84"/>
      <c r="K36" s="1"/>
      <c r="L36" s="1"/>
      <c r="M36" s="1"/>
      <c r="N36" s="1">
        <v>1</v>
      </c>
      <c r="O36" s="1">
        <f>K36+L36+M36+N36</f>
        <v>1</v>
      </c>
      <c r="Q36" s="2">
        <v>0</v>
      </c>
      <c r="R36" s="7" t="s">
        <v>127</v>
      </c>
      <c r="S36" s="3">
        <v>0</v>
      </c>
      <c r="T36" s="5">
        <f>IF(ISERROR(S36/O36),"0%",S36/O36)</f>
        <v>0</v>
      </c>
      <c r="U36" s="7" t="s">
        <v>127</v>
      </c>
      <c r="V36" s="105"/>
      <c r="W36" s="2">
        <v>0</v>
      </c>
      <c r="X36" s="7" t="s">
        <v>127</v>
      </c>
      <c r="Y36" s="3">
        <v>0</v>
      </c>
      <c r="Z36" s="5">
        <f>IF(ISERROR(Y36/O36),"0%",Y36/O36)</f>
        <v>0</v>
      </c>
      <c r="AA36" s="7" t="s">
        <v>127</v>
      </c>
      <c r="AB36" s="105"/>
      <c r="AC36" s="2">
        <v>0</v>
      </c>
      <c r="AD36" s="7" t="s">
        <v>127</v>
      </c>
      <c r="AE36" s="3">
        <v>0</v>
      </c>
      <c r="AF36" s="5">
        <f>IF(ISERROR(AE36/O36),"0%",AE36/O36)</f>
        <v>0</v>
      </c>
      <c r="AG36" s="1"/>
      <c r="AH36" s="105"/>
      <c r="AI36" s="2"/>
      <c r="AJ36" s="1"/>
      <c r="AK36" s="3"/>
      <c r="AL36" s="5">
        <f>IF(ISERROR(AK36/O36),"0%",AK36/O36)</f>
        <v>0</v>
      </c>
      <c r="AM36" s="1"/>
      <c r="AN36" s="105"/>
      <c r="AO36" s="4">
        <f>T36+Z36+AF36+AL36</f>
        <v>0</v>
      </c>
      <c r="AP36" s="111"/>
    </row>
    <row r="37" spans="1:42" ht="32.25" customHeight="1">
      <c r="A37" s="3" t="s">
        <v>9</v>
      </c>
      <c r="B37" s="82" t="s">
        <v>60</v>
      </c>
      <c r="C37" s="83"/>
      <c r="D37" s="83"/>
      <c r="E37" s="83"/>
      <c r="F37" s="83"/>
      <c r="G37" s="83"/>
      <c r="H37" s="83"/>
      <c r="I37" s="84"/>
      <c r="K37" s="1"/>
      <c r="L37" s="1">
        <v>167</v>
      </c>
      <c r="M37" s="1">
        <v>127</v>
      </c>
      <c r="N37" s="1"/>
      <c r="O37" s="1">
        <f>K37+L37+M37+N37</f>
        <v>294</v>
      </c>
      <c r="Q37" s="2"/>
      <c r="R37" s="7"/>
      <c r="S37" s="3"/>
      <c r="T37" s="5">
        <f>IF(ISERROR(S37/O37),"0%",S37/O37)</f>
        <v>0</v>
      </c>
      <c r="U37" s="1"/>
      <c r="V37" s="105"/>
      <c r="W37" s="2">
        <v>167</v>
      </c>
      <c r="X37" s="1" t="s">
        <v>118</v>
      </c>
      <c r="Y37" s="3">
        <v>167</v>
      </c>
      <c r="Z37" s="5">
        <f>IF(ISERROR(Y37/O37),"0%",Y37/O37)</f>
        <v>0.5680272108843537</v>
      </c>
      <c r="AA37" s="7" t="s">
        <v>119</v>
      </c>
      <c r="AB37" s="105"/>
      <c r="AC37" s="2">
        <v>127</v>
      </c>
      <c r="AD37" s="1" t="s">
        <v>137</v>
      </c>
      <c r="AE37" s="3">
        <v>127</v>
      </c>
      <c r="AF37" s="5">
        <f>IF(ISERROR(AE37/O37),"0%",AE37/O37)</f>
        <v>0.43197278911564624</v>
      </c>
      <c r="AG37" s="7" t="s">
        <v>119</v>
      </c>
      <c r="AH37" s="105"/>
      <c r="AI37" s="2"/>
      <c r="AJ37" s="1"/>
      <c r="AK37" s="3"/>
      <c r="AL37" s="5">
        <f>IF(ISERROR(AK37/O37),"0%",AK37/O37)</f>
        <v>0</v>
      </c>
      <c r="AM37" s="1"/>
      <c r="AN37" s="105"/>
      <c r="AO37" s="4">
        <f>T37+Z37+AF37+AL37</f>
        <v>1</v>
      </c>
      <c r="AP37" s="111"/>
    </row>
    <row r="38" spans="1:42" ht="27.75" customHeight="1">
      <c r="A38" s="66" t="s">
        <v>35</v>
      </c>
      <c r="B38" s="67"/>
      <c r="C38" s="67"/>
      <c r="D38" s="67"/>
      <c r="E38" s="67"/>
      <c r="F38" s="67"/>
      <c r="G38" s="67"/>
      <c r="H38" s="67"/>
      <c r="I38" s="68"/>
      <c r="K38" s="76" t="s">
        <v>0</v>
      </c>
      <c r="L38" s="76"/>
      <c r="M38" s="76"/>
      <c r="N38" s="76"/>
      <c r="O38" s="112" t="s">
        <v>7</v>
      </c>
      <c r="Q38" s="76" t="s">
        <v>16</v>
      </c>
      <c r="R38" s="76"/>
      <c r="S38" s="74" t="s">
        <v>17</v>
      </c>
      <c r="T38" s="74"/>
      <c r="U38" s="74"/>
      <c r="V38" s="104" t="s">
        <v>25</v>
      </c>
      <c r="W38" s="76" t="s">
        <v>18</v>
      </c>
      <c r="X38" s="76"/>
      <c r="Y38" s="74" t="s">
        <v>20</v>
      </c>
      <c r="Z38" s="74"/>
      <c r="AA38" s="74"/>
      <c r="AB38" s="104" t="s">
        <v>25</v>
      </c>
      <c r="AC38" s="76" t="s">
        <v>21</v>
      </c>
      <c r="AD38" s="76"/>
      <c r="AE38" s="74" t="s">
        <v>19</v>
      </c>
      <c r="AF38" s="74"/>
      <c r="AG38" s="74"/>
      <c r="AH38" s="104" t="s">
        <v>25</v>
      </c>
      <c r="AI38" s="76" t="s">
        <v>22</v>
      </c>
      <c r="AJ38" s="76"/>
      <c r="AK38" s="74" t="s">
        <v>23</v>
      </c>
      <c r="AL38" s="74"/>
      <c r="AM38" s="74"/>
      <c r="AN38" s="104" t="s">
        <v>25</v>
      </c>
      <c r="AO38" s="107" t="s">
        <v>6</v>
      </c>
      <c r="AP38" s="107" t="s">
        <v>28</v>
      </c>
    </row>
    <row r="39" spans="1:42" ht="15.75" customHeight="1">
      <c r="A39" s="51" t="s">
        <v>61</v>
      </c>
      <c r="B39" s="52"/>
      <c r="C39" s="52"/>
      <c r="D39" s="52"/>
      <c r="E39" s="52"/>
      <c r="F39" s="52"/>
      <c r="G39" s="52"/>
      <c r="H39" s="52"/>
      <c r="I39" s="53"/>
      <c r="K39" s="113" t="s">
        <v>13</v>
      </c>
      <c r="L39" s="113" t="s">
        <v>12</v>
      </c>
      <c r="M39" s="113" t="s">
        <v>14</v>
      </c>
      <c r="N39" s="113" t="s">
        <v>15</v>
      </c>
      <c r="O39" s="112"/>
      <c r="Q39" s="75" t="s">
        <v>1</v>
      </c>
      <c r="R39" s="76" t="s">
        <v>2</v>
      </c>
      <c r="S39" s="91" t="s">
        <v>3</v>
      </c>
      <c r="T39" s="92" t="s">
        <v>24</v>
      </c>
      <c r="U39" s="91" t="s">
        <v>5</v>
      </c>
      <c r="V39" s="104"/>
      <c r="W39" s="75" t="s">
        <v>1</v>
      </c>
      <c r="X39" s="76" t="s">
        <v>2</v>
      </c>
      <c r="Y39" s="91" t="s">
        <v>3</v>
      </c>
      <c r="Z39" s="92" t="s">
        <v>24</v>
      </c>
      <c r="AA39" s="91" t="s">
        <v>5</v>
      </c>
      <c r="AB39" s="104"/>
      <c r="AC39" s="75" t="s">
        <v>1</v>
      </c>
      <c r="AD39" s="76" t="s">
        <v>2</v>
      </c>
      <c r="AE39" s="91" t="s">
        <v>3</v>
      </c>
      <c r="AF39" s="92" t="s">
        <v>24</v>
      </c>
      <c r="AG39" s="91" t="s">
        <v>5</v>
      </c>
      <c r="AH39" s="104"/>
      <c r="AI39" s="75" t="s">
        <v>1</v>
      </c>
      <c r="AJ39" s="76" t="s">
        <v>2</v>
      </c>
      <c r="AK39" s="91" t="s">
        <v>3</v>
      </c>
      <c r="AL39" s="92" t="s">
        <v>24</v>
      </c>
      <c r="AM39" s="91" t="s">
        <v>5</v>
      </c>
      <c r="AN39" s="104"/>
      <c r="AO39" s="108"/>
      <c r="AP39" s="108"/>
    </row>
    <row r="40" spans="1:42" ht="15.75" customHeight="1">
      <c r="A40" s="54"/>
      <c r="B40" s="55"/>
      <c r="C40" s="55"/>
      <c r="D40" s="55"/>
      <c r="E40" s="55"/>
      <c r="F40" s="55"/>
      <c r="G40" s="55"/>
      <c r="H40" s="55"/>
      <c r="I40" s="56"/>
      <c r="K40" s="113"/>
      <c r="L40" s="113"/>
      <c r="M40" s="113"/>
      <c r="N40" s="113"/>
      <c r="O40" s="112"/>
      <c r="Q40" s="75"/>
      <c r="R40" s="76"/>
      <c r="S40" s="91"/>
      <c r="T40" s="92"/>
      <c r="U40" s="91"/>
      <c r="V40" s="104"/>
      <c r="W40" s="75"/>
      <c r="X40" s="76"/>
      <c r="Y40" s="91"/>
      <c r="Z40" s="92"/>
      <c r="AA40" s="91"/>
      <c r="AB40" s="104"/>
      <c r="AC40" s="75"/>
      <c r="AD40" s="76"/>
      <c r="AE40" s="91"/>
      <c r="AF40" s="92"/>
      <c r="AG40" s="91"/>
      <c r="AH40" s="104"/>
      <c r="AI40" s="75"/>
      <c r="AJ40" s="76"/>
      <c r="AK40" s="91"/>
      <c r="AL40" s="92"/>
      <c r="AM40" s="91"/>
      <c r="AN40" s="104"/>
      <c r="AO40" s="108"/>
      <c r="AP40" s="108"/>
    </row>
    <row r="41" spans="1:42" ht="31.5" customHeight="1">
      <c r="A41" s="54"/>
      <c r="B41" s="55"/>
      <c r="C41" s="55"/>
      <c r="D41" s="55"/>
      <c r="E41" s="55"/>
      <c r="F41" s="55"/>
      <c r="G41" s="55"/>
      <c r="H41" s="55"/>
      <c r="I41" s="56"/>
      <c r="K41" s="113"/>
      <c r="L41" s="113"/>
      <c r="M41" s="113"/>
      <c r="N41" s="113"/>
      <c r="O41" s="112"/>
      <c r="Q41" s="75"/>
      <c r="R41" s="76"/>
      <c r="S41" s="91"/>
      <c r="T41" s="92"/>
      <c r="U41" s="91"/>
      <c r="V41" s="104"/>
      <c r="W41" s="75"/>
      <c r="X41" s="76"/>
      <c r="Y41" s="91"/>
      <c r="Z41" s="92"/>
      <c r="AA41" s="91"/>
      <c r="AB41" s="104"/>
      <c r="AC41" s="75"/>
      <c r="AD41" s="76"/>
      <c r="AE41" s="91"/>
      <c r="AF41" s="92"/>
      <c r="AG41" s="91"/>
      <c r="AH41" s="104"/>
      <c r="AI41" s="75"/>
      <c r="AJ41" s="76"/>
      <c r="AK41" s="91"/>
      <c r="AL41" s="92"/>
      <c r="AM41" s="91"/>
      <c r="AN41" s="104"/>
      <c r="AO41" s="109"/>
      <c r="AP41" s="109"/>
    </row>
    <row r="42" spans="1:42" ht="39.75" customHeight="1">
      <c r="A42" s="6" t="s">
        <v>62</v>
      </c>
      <c r="B42" s="85" t="s">
        <v>64</v>
      </c>
      <c r="C42" s="86"/>
      <c r="D42" s="86"/>
      <c r="E42" s="86"/>
      <c r="F42" s="86"/>
      <c r="G42" s="86"/>
      <c r="H42" s="86"/>
      <c r="I42" s="87"/>
      <c r="K42" s="1"/>
      <c r="L42" s="1"/>
      <c r="M42" s="1"/>
      <c r="N42" s="1">
        <v>1</v>
      </c>
      <c r="O42" s="1">
        <f>K42+L42+M42+N42</f>
        <v>1</v>
      </c>
      <c r="Q42" s="2"/>
      <c r="R42" s="1"/>
      <c r="S42" s="3"/>
      <c r="T42" s="5">
        <f>IF(ISERROR(S42/O42),"0%",S42/O42)</f>
        <v>0</v>
      </c>
      <c r="U42" s="1"/>
      <c r="V42" s="96">
        <f>(T42+T43)/2</f>
        <v>0</v>
      </c>
      <c r="W42" s="2">
        <v>0</v>
      </c>
      <c r="X42" s="7" t="s">
        <v>127</v>
      </c>
      <c r="Y42" s="3">
        <v>0</v>
      </c>
      <c r="Z42" s="5">
        <f>IF(ISERROR(Y42/O42),"0%",Y42/O42)</f>
        <v>0</v>
      </c>
      <c r="AA42" s="7" t="s">
        <v>127</v>
      </c>
      <c r="AB42" s="96">
        <f>(Z42+Z43)/2</f>
        <v>0</v>
      </c>
      <c r="AC42" s="2">
        <v>0</v>
      </c>
      <c r="AD42" s="7" t="s">
        <v>127</v>
      </c>
      <c r="AE42" s="3">
        <v>0</v>
      </c>
      <c r="AF42" s="5">
        <f>IF(ISERROR(AE42/O42),"0%",AE42/O42)</f>
        <v>0</v>
      </c>
      <c r="AG42" s="7" t="s">
        <v>127</v>
      </c>
      <c r="AH42" s="96">
        <f>(AF42+AF43)/2</f>
        <v>0</v>
      </c>
      <c r="AI42" s="2"/>
      <c r="AJ42" s="1"/>
      <c r="AK42" s="3"/>
      <c r="AL42" s="5">
        <f>IF(ISERROR(AK42/O42),"0%",AK42/O42)</f>
        <v>0</v>
      </c>
      <c r="AM42" s="1"/>
      <c r="AN42" s="96">
        <f>(AL42+AL43)/2</f>
        <v>0</v>
      </c>
      <c r="AO42" s="4">
        <f>T42+Z42+AF42+AL42</f>
        <v>0</v>
      </c>
      <c r="AP42" s="110">
        <f>V42+AB42+AH42+AN42</f>
        <v>0</v>
      </c>
    </row>
    <row r="43" spans="1:42" ht="39.75" customHeight="1">
      <c r="A43" s="6" t="s">
        <v>63</v>
      </c>
      <c r="B43" s="88" t="s">
        <v>65</v>
      </c>
      <c r="C43" s="89"/>
      <c r="D43" s="89"/>
      <c r="E43" s="89"/>
      <c r="F43" s="89"/>
      <c r="G43" s="89"/>
      <c r="H43" s="89"/>
      <c r="I43" s="90"/>
      <c r="K43" s="1"/>
      <c r="L43" s="1"/>
      <c r="M43" s="1"/>
      <c r="N43" s="1">
        <v>1</v>
      </c>
      <c r="O43" s="1">
        <f>K43+L43+M43+N43</f>
        <v>1</v>
      </c>
      <c r="Q43" s="2"/>
      <c r="R43" s="1"/>
      <c r="S43" s="3"/>
      <c r="T43" s="5">
        <f>IF(ISERROR(S43/O43),"0%",S43/O43)</f>
        <v>0</v>
      </c>
      <c r="U43" s="1"/>
      <c r="V43" s="97"/>
      <c r="W43" s="2">
        <v>0</v>
      </c>
      <c r="X43" s="7" t="s">
        <v>127</v>
      </c>
      <c r="Y43" s="3">
        <v>0</v>
      </c>
      <c r="Z43" s="5">
        <f>IF(ISERROR(Y43/O43),"0%",Y43/O43)</f>
        <v>0</v>
      </c>
      <c r="AA43" s="7" t="s">
        <v>127</v>
      </c>
      <c r="AB43" s="97"/>
      <c r="AC43" s="2">
        <v>0</v>
      </c>
      <c r="AD43" s="7" t="s">
        <v>127</v>
      </c>
      <c r="AE43" s="3">
        <v>0</v>
      </c>
      <c r="AF43" s="5">
        <f>IF(ISERROR(AE43/O43),"0%",AE43/O43)</f>
        <v>0</v>
      </c>
      <c r="AG43" s="7" t="s">
        <v>127</v>
      </c>
      <c r="AH43" s="97"/>
      <c r="AI43" s="2"/>
      <c r="AJ43" s="1"/>
      <c r="AK43" s="3"/>
      <c r="AL43" s="5">
        <f>IF(ISERROR(AK43/O43),"0%",AK43/O43)</f>
        <v>0</v>
      </c>
      <c r="AM43" s="1"/>
      <c r="AN43" s="97"/>
      <c r="AO43" s="4">
        <f>T43+Z43+AF43+AL43</f>
        <v>0</v>
      </c>
      <c r="AP43" s="111"/>
    </row>
    <row r="44" spans="1:42" ht="27.75" customHeight="1">
      <c r="A44" s="66" t="s">
        <v>35</v>
      </c>
      <c r="B44" s="67"/>
      <c r="C44" s="67"/>
      <c r="D44" s="67"/>
      <c r="E44" s="67"/>
      <c r="F44" s="67"/>
      <c r="G44" s="67"/>
      <c r="H44" s="67"/>
      <c r="I44" s="68"/>
      <c r="K44" s="76" t="s">
        <v>0</v>
      </c>
      <c r="L44" s="76"/>
      <c r="M44" s="76"/>
      <c r="N44" s="76"/>
      <c r="O44" s="112" t="s">
        <v>7</v>
      </c>
      <c r="Q44" s="76" t="s">
        <v>16</v>
      </c>
      <c r="R44" s="76"/>
      <c r="S44" s="74" t="s">
        <v>17</v>
      </c>
      <c r="T44" s="74"/>
      <c r="U44" s="74"/>
      <c r="V44" s="104" t="s">
        <v>25</v>
      </c>
      <c r="W44" s="76" t="s">
        <v>18</v>
      </c>
      <c r="X44" s="76"/>
      <c r="Y44" s="74" t="s">
        <v>20</v>
      </c>
      <c r="Z44" s="74"/>
      <c r="AA44" s="74"/>
      <c r="AB44" s="104" t="s">
        <v>25</v>
      </c>
      <c r="AC44" s="76" t="s">
        <v>21</v>
      </c>
      <c r="AD44" s="76"/>
      <c r="AE44" s="74" t="s">
        <v>19</v>
      </c>
      <c r="AF44" s="74"/>
      <c r="AG44" s="74"/>
      <c r="AH44" s="104" t="s">
        <v>25</v>
      </c>
      <c r="AI44" s="76" t="s">
        <v>22</v>
      </c>
      <c r="AJ44" s="76"/>
      <c r="AK44" s="74" t="s">
        <v>23</v>
      </c>
      <c r="AL44" s="74"/>
      <c r="AM44" s="74"/>
      <c r="AN44" s="104" t="s">
        <v>25</v>
      </c>
      <c r="AO44" s="107" t="s">
        <v>6</v>
      </c>
      <c r="AP44" s="107" t="s">
        <v>28</v>
      </c>
    </row>
    <row r="45" spans="1:42" ht="15.75" customHeight="1">
      <c r="A45" s="51" t="s">
        <v>66</v>
      </c>
      <c r="B45" s="52"/>
      <c r="C45" s="52"/>
      <c r="D45" s="52"/>
      <c r="E45" s="52"/>
      <c r="F45" s="52"/>
      <c r="G45" s="52"/>
      <c r="H45" s="52"/>
      <c r="I45" s="53"/>
      <c r="K45" s="113" t="s">
        <v>13</v>
      </c>
      <c r="L45" s="113" t="s">
        <v>12</v>
      </c>
      <c r="M45" s="113" t="s">
        <v>14</v>
      </c>
      <c r="N45" s="113" t="s">
        <v>15</v>
      </c>
      <c r="O45" s="112"/>
      <c r="Q45" s="75" t="s">
        <v>1</v>
      </c>
      <c r="R45" s="76" t="s">
        <v>2</v>
      </c>
      <c r="S45" s="91" t="s">
        <v>3</v>
      </c>
      <c r="T45" s="92" t="s">
        <v>24</v>
      </c>
      <c r="U45" s="91" t="s">
        <v>5</v>
      </c>
      <c r="V45" s="104"/>
      <c r="W45" s="75" t="s">
        <v>1</v>
      </c>
      <c r="X45" s="76" t="s">
        <v>2</v>
      </c>
      <c r="Y45" s="91" t="s">
        <v>3</v>
      </c>
      <c r="Z45" s="92" t="s">
        <v>24</v>
      </c>
      <c r="AA45" s="91" t="s">
        <v>5</v>
      </c>
      <c r="AB45" s="104"/>
      <c r="AC45" s="75" t="s">
        <v>1</v>
      </c>
      <c r="AD45" s="76" t="s">
        <v>2</v>
      </c>
      <c r="AE45" s="91" t="s">
        <v>3</v>
      </c>
      <c r="AF45" s="92" t="s">
        <v>24</v>
      </c>
      <c r="AG45" s="91" t="s">
        <v>5</v>
      </c>
      <c r="AH45" s="104"/>
      <c r="AI45" s="75" t="s">
        <v>1</v>
      </c>
      <c r="AJ45" s="76" t="s">
        <v>2</v>
      </c>
      <c r="AK45" s="91" t="s">
        <v>3</v>
      </c>
      <c r="AL45" s="92" t="s">
        <v>24</v>
      </c>
      <c r="AM45" s="91" t="s">
        <v>5</v>
      </c>
      <c r="AN45" s="104"/>
      <c r="AO45" s="108"/>
      <c r="AP45" s="108"/>
    </row>
    <row r="46" spans="1:42" ht="15.75" customHeight="1">
      <c r="A46" s="54"/>
      <c r="B46" s="55"/>
      <c r="C46" s="55"/>
      <c r="D46" s="55"/>
      <c r="E46" s="55"/>
      <c r="F46" s="55"/>
      <c r="G46" s="55"/>
      <c r="H46" s="55"/>
      <c r="I46" s="56"/>
      <c r="K46" s="113"/>
      <c r="L46" s="113"/>
      <c r="M46" s="113"/>
      <c r="N46" s="113"/>
      <c r="O46" s="112"/>
      <c r="Q46" s="75"/>
      <c r="R46" s="76"/>
      <c r="S46" s="91"/>
      <c r="T46" s="92"/>
      <c r="U46" s="91"/>
      <c r="V46" s="104"/>
      <c r="W46" s="75"/>
      <c r="X46" s="76"/>
      <c r="Y46" s="91"/>
      <c r="Z46" s="92"/>
      <c r="AA46" s="91"/>
      <c r="AB46" s="104"/>
      <c r="AC46" s="75"/>
      <c r="AD46" s="76"/>
      <c r="AE46" s="91"/>
      <c r="AF46" s="92"/>
      <c r="AG46" s="91"/>
      <c r="AH46" s="104"/>
      <c r="AI46" s="75"/>
      <c r="AJ46" s="76"/>
      <c r="AK46" s="91"/>
      <c r="AL46" s="92"/>
      <c r="AM46" s="91"/>
      <c r="AN46" s="104"/>
      <c r="AO46" s="108"/>
      <c r="AP46" s="108"/>
    </row>
    <row r="47" spans="1:42" ht="31.5" customHeight="1">
      <c r="A47" s="54"/>
      <c r="B47" s="55"/>
      <c r="C47" s="55"/>
      <c r="D47" s="55"/>
      <c r="E47" s="55"/>
      <c r="F47" s="55"/>
      <c r="G47" s="55"/>
      <c r="H47" s="55"/>
      <c r="I47" s="56"/>
      <c r="K47" s="113"/>
      <c r="L47" s="113"/>
      <c r="M47" s="113"/>
      <c r="N47" s="113"/>
      <c r="O47" s="112"/>
      <c r="Q47" s="75"/>
      <c r="R47" s="76"/>
      <c r="S47" s="91"/>
      <c r="T47" s="92"/>
      <c r="U47" s="91"/>
      <c r="V47" s="104"/>
      <c r="W47" s="75"/>
      <c r="X47" s="76"/>
      <c r="Y47" s="91"/>
      <c r="Z47" s="92"/>
      <c r="AA47" s="91"/>
      <c r="AB47" s="104"/>
      <c r="AC47" s="75"/>
      <c r="AD47" s="76"/>
      <c r="AE47" s="91"/>
      <c r="AF47" s="92"/>
      <c r="AG47" s="91"/>
      <c r="AH47" s="104"/>
      <c r="AI47" s="75"/>
      <c r="AJ47" s="76"/>
      <c r="AK47" s="91"/>
      <c r="AL47" s="92"/>
      <c r="AM47" s="91"/>
      <c r="AN47" s="104"/>
      <c r="AO47" s="109"/>
      <c r="AP47" s="109"/>
    </row>
    <row r="48" spans="1:42" ht="75" customHeight="1">
      <c r="A48" s="3" t="s">
        <v>67</v>
      </c>
      <c r="B48" s="85" t="s">
        <v>70</v>
      </c>
      <c r="C48" s="86"/>
      <c r="D48" s="86"/>
      <c r="E48" s="86"/>
      <c r="F48" s="86"/>
      <c r="G48" s="86"/>
      <c r="H48" s="86"/>
      <c r="I48" s="87"/>
      <c r="K48" s="1">
        <v>1</v>
      </c>
      <c r="L48" s="1">
        <v>1</v>
      </c>
      <c r="M48" s="1">
        <v>1</v>
      </c>
      <c r="N48" s="1">
        <v>1</v>
      </c>
      <c r="O48" s="1">
        <f>K48+L48+M48+N48</f>
        <v>4</v>
      </c>
      <c r="Q48" s="2">
        <v>0</v>
      </c>
      <c r="R48" s="7" t="s">
        <v>87</v>
      </c>
      <c r="S48" s="3">
        <v>0</v>
      </c>
      <c r="T48" s="5">
        <f>IF(ISERROR(S48/O48),"0%",S48/O48)</f>
        <v>0</v>
      </c>
      <c r="U48" s="7" t="s">
        <v>87</v>
      </c>
      <c r="V48" s="96">
        <f>(T48+T49+T50+T51)/4</f>
        <v>0.5</v>
      </c>
      <c r="W48" s="2">
        <v>1</v>
      </c>
      <c r="X48" s="7" t="s">
        <v>124</v>
      </c>
      <c r="Y48" s="3">
        <v>1</v>
      </c>
      <c r="Z48" s="5">
        <f>IF(ISERROR(Y48/O48),"0%",Y48/O48)</f>
        <v>0.25</v>
      </c>
      <c r="AA48" s="7" t="s">
        <v>125</v>
      </c>
      <c r="AB48" s="96">
        <f>(Z48+Z49+Z50+Z51)/4</f>
        <v>0.0625</v>
      </c>
      <c r="AC48" s="2">
        <v>1</v>
      </c>
      <c r="AD48" s="7" t="s">
        <v>123</v>
      </c>
      <c r="AE48" s="3">
        <v>1</v>
      </c>
      <c r="AF48" s="5">
        <f>IF(ISERROR(AE48/O48),"0%",AE48/O48)</f>
        <v>0.25</v>
      </c>
      <c r="AG48" s="7" t="s">
        <v>126</v>
      </c>
      <c r="AH48" s="96">
        <f>(AF48+AF49+AF50+AF51)/4</f>
        <v>0.09821428571428571</v>
      </c>
      <c r="AI48" s="2"/>
      <c r="AJ48" s="1"/>
      <c r="AK48" s="3"/>
      <c r="AL48" s="5">
        <f>IF(ISERROR(AK48/O48),"0%",AK48/O48)</f>
        <v>0</v>
      </c>
      <c r="AM48" s="1"/>
      <c r="AN48" s="96">
        <f>(AL48+AL49+AL50+AL51)/4</f>
        <v>0</v>
      </c>
      <c r="AO48" s="4">
        <f>T48+Z48+AF48+AL48</f>
        <v>0.5</v>
      </c>
      <c r="AP48" s="110">
        <f>V48+AB48+AH48+AN48</f>
        <v>0.6607142857142857</v>
      </c>
    </row>
    <row r="49" spans="1:42" ht="48.75" customHeight="1">
      <c r="A49" s="3" t="s">
        <v>68</v>
      </c>
      <c r="B49" s="85" t="s">
        <v>71</v>
      </c>
      <c r="C49" s="86"/>
      <c r="D49" s="86"/>
      <c r="E49" s="86"/>
      <c r="F49" s="86"/>
      <c r="G49" s="86"/>
      <c r="H49" s="86"/>
      <c r="I49" s="87"/>
      <c r="K49" s="1">
        <v>13</v>
      </c>
      <c r="L49" s="1"/>
      <c r="M49" s="1"/>
      <c r="N49" s="1"/>
      <c r="O49" s="1">
        <f>K49+L49+M49+N49</f>
        <v>13</v>
      </c>
      <c r="Q49" s="2">
        <v>13</v>
      </c>
      <c r="R49" s="7" t="s">
        <v>88</v>
      </c>
      <c r="S49" s="3">
        <v>13</v>
      </c>
      <c r="T49" s="5">
        <f>IF(ISERROR(S49/O49),"0%",S49/O49)</f>
        <v>1</v>
      </c>
      <c r="U49" s="7" t="s">
        <v>89</v>
      </c>
      <c r="V49" s="99"/>
      <c r="W49" s="2">
        <v>0</v>
      </c>
      <c r="X49" s="7" t="s">
        <v>122</v>
      </c>
      <c r="Y49" s="3">
        <v>0</v>
      </c>
      <c r="Z49" s="5">
        <f>IF(ISERROR(Y49/O49),"0%",Y49/O49)</f>
        <v>0</v>
      </c>
      <c r="AA49" s="7" t="s">
        <v>122</v>
      </c>
      <c r="AB49" s="99"/>
      <c r="AC49" s="2">
        <v>0</v>
      </c>
      <c r="AD49" s="7" t="s">
        <v>122</v>
      </c>
      <c r="AE49" s="3">
        <v>0</v>
      </c>
      <c r="AF49" s="5">
        <f>IF(ISERROR(AE49/O49),"0%",AE49/O49)</f>
        <v>0</v>
      </c>
      <c r="AG49" s="7" t="s">
        <v>122</v>
      </c>
      <c r="AH49" s="99"/>
      <c r="AI49" s="2"/>
      <c r="AJ49" s="1"/>
      <c r="AK49" s="3"/>
      <c r="AL49" s="5">
        <f>IF(ISERROR(AK49/O49),"0%",AK49/O49)</f>
        <v>0</v>
      </c>
      <c r="AM49" s="1"/>
      <c r="AN49" s="99"/>
      <c r="AO49" s="4">
        <f>T49+Z49+AF49+AL49</f>
        <v>1</v>
      </c>
      <c r="AP49" s="111"/>
    </row>
    <row r="50" spans="1:42" ht="48.75" customHeight="1">
      <c r="A50" s="3" t="s">
        <v>69</v>
      </c>
      <c r="B50" s="85" t="s">
        <v>72</v>
      </c>
      <c r="C50" s="86"/>
      <c r="D50" s="86"/>
      <c r="E50" s="86"/>
      <c r="F50" s="86"/>
      <c r="G50" s="86"/>
      <c r="H50" s="86"/>
      <c r="I50" s="87"/>
      <c r="K50" s="1">
        <v>13</v>
      </c>
      <c r="L50" s="1"/>
      <c r="M50" s="1"/>
      <c r="N50" s="1"/>
      <c r="O50" s="1">
        <v>13</v>
      </c>
      <c r="Q50" s="2">
        <v>13</v>
      </c>
      <c r="R50" s="7" t="s">
        <v>90</v>
      </c>
      <c r="S50" s="3">
        <v>13</v>
      </c>
      <c r="T50" s="5">
        <f>IF(ISERROR(S50/O50),"0%",S50/O50)</f>
        <v>1</v>
      </c>
      <c r="U50" s="7" t="s">
        <v>91</v>
      </c>
      <c r="V50" s="99"/>
      <c r="W50" s="2">
        <v>0</v>
      </c>
      <c r="X50" s="7" t="s">
        <v>122</v>
      </c>
      <c r="Y50" s="3">
        <v>0</v>
      </c>
      <c r="Z50" s="5">
        <f>IF(ISERROR(Y50/O50),"0%",Y50/O50)</f>
        <v>0</v>
      </c>
      <c r="AA50" s="7" t="s">
        <v>122</v>
      </c>
      <c r="AB50" s="99"/>
      <c r="AC50" s="2">
        <v>0</v>
      </c>
      <c r="AD50" s="7" t="s">
        <v>122</v>
      </c>
      <c r="AE50" s="3">
        <v>0</v>
      </c>
      <c r="AF50" s="5">
        <f>IF(ISERROR(AE50/O50),"0%",AE50/O50)</f>
        <v>0</v>
      </c>
      <c r="AG50" s="7" t="s">
        <v>122</v>
      </c>
      <c r="AH50" s="99"/>
      <c r="AI50" s="2"/>
      <c r="AJ50" s="1"/>
      <c r="AK50" s="3"/>
      <c r="AL50" s="5">
        <f>IF(ISERROR(AK50/O50),"0%",AK50/O50)</f>
        <v>0</v>
      </c>
      <c r="AM50" s="1"/>
      <c r="AN50" s="99"/>
      <c r="AO50" s="38">
        <f>T50+Z50+AF50+AL50</f>
        <v>1</v>
      </c>
      <c r="AP50" s="111"/>
    </row>
    <row r="51" spans="1:42" ht="47.25" customHeight="1">
      <c r="A51" s="3" t="s">
        <v>79</v>
      </c>
      <c r="B51" s="85" t="s">
        <v>80</v>
      </c>
      <c r="C51" s="86"/>
      <c r="D51" s="86"/>
      <c r="E51" s="86"/>
      <c r="F51" s="86"/>
      <c r="G51" s="86"/>
      <c r="H51" s="86"/>
      <c r="I51" s="87"/>
      <c r="K51" s="1">
        <v>1</v>
      </c>
      <c r="L51" s="1">
        <v>0</v>
      </c>
      <c r="M51" s="1">
        <v>3</v>
      </c>
      <c r="N51" s="1">
        <v>17</v>
      </c>
      <c r="O51" s="1">
        <f>K51+L51+M51+N51</f>
        <v>21</v>
      </c>
      <c r="Q51" s="2">
        <v>0</v>
      </c>
      <c r="R51" s="7" t="s">
        <v>110</v>
      </c>
      <c r="S51" s="3">
        <v>0</v>
      </c>
      <c r="T51" s="5">
        <f>IF(ISERROR(S51/O51),"0%",S51/O51)</f>
        <v>0</v>
      </c>
      <c r="U51" s="7" t="s">
        <v>110</v>
      </c>
      <c r="V51" s="97"/>
      <c r="W51" s="2">
        <v>0</v>
      </c>
      <c r="X51" s="1" t="s">
        <v>109</v>
      </c>
      <c r="Y51" s="3">
        <v>0</v>
      </c>
      <c r="Z51" s="5">
        <f>IF(ISERROR(Y51/O51),"0%",Y51/O51)</f>
        <v>0</v>
      </c>
      <c r="AA51" s="1" t="s">
        <v>109</v>
      </c>
      <c r="AB51" s="97"/>
      <c r="AC51" s="2">
        <v>3</v>
      </c>
      <c r="AD51" s="7" t="s">
        <v>135</v>
      </c>
      <c r="AE51" s="3">
        <v>3</v>
      </c>
      <c r="AF51" s="5">
        <f>IF(ISERROR(AE51/O51),"0%",AE51/O51)</f>
        <v>0.14285714285714285</v>
      </c>
      <c r="AG51" s="7" t="s">
        <v>136</v>
      </c>
      <c r="AH51" s="97"/>
      <c r="AI51" s="2"/>
      <c r="AJ51" s="1"/>
      <c r="AK51" s="3"/>
      <c r="AL51" s="5">
        <f>IF(ISERROR(AK51/O51),"0%",AK51/O51)</f>
        <v>0</v>
      </c>
      <c r="AM51" s="1"/>
      <c r="AN51" s="97"/>
      <c r="AO51" s="4">
        <f>T51+Z51+AF51+AL51</f>
        <v>0.14285714285714285</v>
      </c>
      <c r="AP51" s="111"/>
    </row>
  </sheetData>
  <sheetProtection/>
  <mergeCells count="310">
    <mergeCell ref="B51:I51"/>
    <mergeCell ref="B28:I28"/>
    <mergeCell ref="B29:I29"/>
    <mergeCell ref="B30:I30"/>
    <mergeCell ref="A32:I34"/>
    <mergeCell ref="B35:I35"/>
    <mergeCell ref="B36:I36"/>
    <mergeCell ref="B50:I50"/>
    <mergeCell ref="B48:I48"/>
    <mergeCell ref="B49:I49"/>
    <mergeCell ref="AP8:AP11"/>
    <mergeCell ref="AP12:AP15"/>
    <mergeCell ref="AP16:AP19"/>
    <mergeCell ref="AP20:AP23"/>
    <mergeCell ref="AP24:AP27"/>
    <mergeCell ref="AN38:AN41"/>
    <mergeCell ref="AP28:AP30"/>
    <mergeCell ref="AP31:AP34"/>
    <mergeCell ref="AP35:AP37"/>
    <mergeCell ref="AP38:AP41"/>
    <mergeCell ref="AN42:AN43"/>
    <mergeCell ref="AN44:AN47"/>
    <mergeCell ref="AN48:AN51"/>
    <mergeCell ref="AN16:AN19"/>
    <mergeCell ref="AN20:AN23"/>
    <mergeCell ref="AN24:AN27"/>
    <mergeCell ref="AN28:AN30"/>
    <mergeCell ref="AN31:AN34"/>
    <mergeCell ref="AH48:AH51"/>
    <mergeCell ref="AH16:AH19"/>
    <mergeCell ref="AH20:AH23"/>
    <mergeCell ref="AH24:AH27"/>
    <mergeCell ref="AH28:AH30"/>
    <mergeCell ref="AH35:AH37"/>
    <mergeCell ref="AB48:AB51"/>
    <mergeCell ref="AO8:AO11"/>
    <mergeCell ref="AO16:AO19"/>
    <mergeCell ref="AO24:AO27"/>
    <mergeCell ref="AO31:AO34"/>
    <mergeCell ref="AN35:AN37"/>
    <mergeCell ref="AI45:AI47"/>
    <mergeCell ref="AJ45:AJ47"/>
    <mergeCell ref="AK45:AK47"/>
    <mergeCell ref="AL45:AL47"/>
    <mergeCell ref="AM45:AM47"/>
    <mergeCell ref="AC45:AC47"/>
    <mergeCell ref="AD45:AD47"/>
    <mergeCell ref="AE45:AE47"/>
    <mergeCell ref="AF45:AF47"/>
    <mergeCell ref="AG45:AG47"/>
    <mergeCell ref="AH44:AH47"/>
    <mergeCell ref="AI44:AJ44"/>
    <mergeCell ref="AB44:AB47"/>
    <mergeCell ref="AE44:AG44"/>
    <mergeCell ref="W45:W47"/>
    <mergeCell ref="X45:X47"/>
    <mergeCell ref="Y45:Y47"/>
    <mergeCell ref="Z45:Z47"/>
    <mergeCell ref="AC44:AD44"/>
    <mergeCell ref="V44:V47"/>
    <mergeCell ref="AA45:AA47"/>
    <mergeCell ref="AK44:AM44"/>
    <mergeCell ref="K45:K47"/>
    <mergeCell ref="L45:L47"/>
    <mergeCell ref="M45:M47"/>
    <mergeCell ref="N45:N47"/>
    <mergeCell ref="Q45:Q47"/>
    <mergeCell ref="R45:R47"/>
    <mergeCell ref="S45:S47"/>
    <mergeCell ref="T45:T47"/>
    <mergeCell ref="U45:U47"/>
    <mergeCell ref="AL39:AL41"/>
    <mergeCell ref="AM39:AM41"/>
    <mergeCell ref="K44:N44"/>
    <mergeCell ref="O44:O47"/>
    <mergeCell ref="Q44:R44"/>
    <mergeCell ref="S44:U44"/>
    <mergeCell ref="W44:X44"/>
    <mergeCell ref="Y44:AA44"/>
    <mergeCell ref="AE39:AE41"/>
    <mergeCell ref="AF39:AF41"/>
    <mergeCell ref="AG39:AG41"/>
    <mergeCell ref="AI39:AI41"/>
    <mergeCell ref="AJ39:AJ41"/>
    <mergeCell ref="AH42:AH43"/>
    <mergeCell ref="AK39:AK41"/>
    <mergeCell ref="AH38:AH41"/>
    <mergeCell ref="Y39:Y41"/>
    <mergeCell ref="Z39:Z41"/>
    <mergeCell ref="AA39:AA41"/>
    <mergeCell ref="AC39:AC41"/>
    <mergeCell ref="AB38:AB41"/>
    <mergeCell ref="AC38:AD38"/>
    <mergeCell ref="AD39:AD41"/>
    <mergeCell ref="AE38:AG38"/>
    <mergeCell ref="AI38:AJ38"/>
    <mergeCell ref="AK38:AM38"/>
    <mergeCell ref="K39:K41"/>
    <mergeCell ref="L39:L41"/>
    <mergeCell ref="M39:M41"/>
    <mergeCell ref="N39:N41"/>
    <mergeCell ref="Q39:Q41"/>
    <mergeCell ref="R39:R41"/>
    <mergeCell ref="K38:N38"/>
    <mergeCell ref="O38:O41"/>
    <mergeCell ref="Q38:R38"/>
    <mergeCell ref="S38:U38"/>
    <mergeCell ref="W38:X38"/>
    <mergeCell ref="Y38:AA38"/>
    <mergeCell ref="S39:S41"/>
    <mergeCell ref="T39:T41"/>
    <mergeCell ref="U39:U41"/>
    <mergeCell ref="W39:W41"/>
    <mergeCell ref="X39:X41"/>
    <mergeCell ref="AI32:AI34"/>
    <mergeCell ref="AJ32:AJ34"/>
    <mergeCell ref="AK32:AK34"/>
    <mergeCell ref="AL32:AL34"/>
    <mergeCell ref="AH31:AH34"/>
    <mergeCell ref="AI31:AJ31"/>
    <mergeCell ref="AK31:AM31"/>
    <mergeCell ref="AM32:AM34"/>
    <mergeCell ref="AA32:AA34"/>
    <mergeCell ref="AC32:AC34"/>
    <mergeCell ref="AD32:AD34"/>
    <mergeCell ref="AE32:AE34"/>
    <mergeCell ref="AB31:AB34"/>
    <mergeCell ref="Y31:AA31"/>
    <mergeCell ref="AC31:AD31"/>
    <mergeCell ref="AE31:AG31"/>
    <mergeCell ref="AF32:AF34"/>
    <mergeCell ref="AG32:AG34"/>
    <mergeCell ref="AF25:AF27"/>
    <mergeCell ref="R32:R34"/>
    <mergeCell ref="S32:S34"/>
    <mergeCell ref="T32:T34"/>
    <mergeCell ref="U32:U34"/>
    <mergeCell ref="W32:W34"/>
    <mergeCell ref="X32:X34"/>
    <mergeCell ref="V31:V34"/>
    <mergeCell ref="Y32:Y34"/>
    <mergeCell ref="Z32:Z34"/>
    <mergeCell ref="K31:N31"/>
    <mergeCell ref="O31:O34"/>
    <mergeCell ref="Q31:R31"/>
    <mergeCell ref="S31:U31"/>
    <mergeCell ref="W31:X31"/>
    <mergeCell ref="K32:K34"/>
    <mergeCell ref="L32:L34"/>
    <mergeCell ref="M32:M34"/>
    <mergeCell ref="N32:N34"/>
    <mergeCell ref="Q32:Q34"/>
    <mergeCell ref="AA25:AA27"/>
    <mergeCell ref="AE24:AG24"/>
    <mergeCell ref="AJ25:AJ27"/>
    <mergeCell ref="AK25:AK27"/>
    <mergeCell ref="AL25:AL27"/>
    <mergeCell ref="AM25:AM27"/>
    <mergeCell ref="AI25:AI27"/>
    <mergeCell ref="AC25:AC27"/>
    <mergeCell ref="AD25:AD27"/>
    <mergeCell ref="AE25:AE27"/>
    <mergeCell ref="S25:S27"/>
    <mergeCell ref="AG25:AG27"/>
    <mergeCell ref="AB24:AB27"/>
    <mergeCell ref="T25:T27"/>
    <mergeCell ref="U25:U27"/>
    <mergeCell ref="W25:W27"/>
    <mergeCell ref="X25:X27"/>
    <mergeCell ref="Y25:Y27"/>
    <mergeCell ref="Z25:Z27"/>
    <mergeCell ref="V24:V27"/>
    <mergeCell ref="K25:K27"/>
    <mergeCell ref="L25:L27"/>
    <mergeCell ref="M25:M27"/>
    <mergeCell ref="N25:N27"/>
    <mergeCell ref="Q25:Q27"/>
    <mergeCell ref="R25:R27"/>
    <mergeCell ref="AM17:AM19"/>
    <mergeCell ref="K24:N24"/>
    <mergeCell ref="O24:O27"/>
    <mergeCell ref="Q24:R24"/>
    <mergeCell ref="S24:U24"/>
    <mergeCell ref="W24:X24"/>
    <mergeCell ref="Y24:AA24"/>
    <mergeCell ref="AC24:AD24"/>
    <mergeCell ref="AI24:AJ24"/>
    <mergeCell ref="AK24:AM24"/>
    <mergeCell ref="L17:L19"/>
    <mergeCell ref="M17:M19"/>
    <mergeCell ref="N17:N19"/>
    <mergeCell ref="Q17:Q19"/>
    <mergeCell ref="AF17:AF19"/>
    <mergeCell ref="AL17:AL19"/>
    <mergeCell ref="Y16:AA16"/>
    <mergeCell ref="AC16:AD16"/>
    <mergeCell ref="Y17:Y19"/>
    <mergeCell ref="Z17:Z19"/>
    <mergeCell ref="AI16:AJ16"/>
    <mergeCell ref="AK16:AM16"/>
    <mergeCell ref="AG17:AG19"/>
    <mergeCell ref="AI17:AI19"/>
    <mergeCell ref="AJ17:AJ19"/>
    <mergeCell ref="AK17:AK19"/>
    <mergeCell ref="Q16:R16"/>
    <mergeCell ref="S16:U16"/>
    <mergeCell ref="AE16:AG16"/>
    <mergeCell ref="V28:V30"/>
    <mergeCell ref="V35:V37"/>
    <mergeCell ref="V42:V43"/>
    <mergeCell ref="R17:R19"/>
    <mergeCell ref="S17:S19"/>
    <mergeCell ref="T17:T19"/>
    <mergeCell ref="U17:U19"/>
    <mergeCell ref="AP44:AP47"/>
    <mergeCell ref="AP48:AP51"/>
    <mergeCell ref="AO38:AO41"/>
    <mergeCell ref="AO44:AO47"/>
    <mergeCell ref="AB12:AB15"/>
    <mergeCell ref="V16:V19"/>
    <mergeCell ref="X17:X19"/>
    <mergeCell ref="W17:W19"/>
    <mergeCell ref="W16:X16"/>
    <mergeCell ref="AP42:AP43"/>
    <mergeCell ref="AN8:AN11"/>
    <mergeCell ref="AN12:AN15"/>
    <mergeCell ref="AB16:AB19"/>
    <mergeCell ref="AI8:AJ8"/>
    <mergeCell ref="AK8:AM8"/>
    <mergeCell ref="AI9:AI11"/>
    <mergeCell ref="AC17:AC19"/>
    <mergeCell ref="AD17:AD19"/>
    <mergeCell ref="AE17:AE19"/>
    <mergeCell ref="AB8:AB11"/>
    <mergeCell ref="AH8:AH11"/>
    <mergeCell ref="AH12:AH15"/>
    <mergeCell ref="AA17:AA19"/>
    <mergeCell ref="V8:V11"/>
    <mergeCell ref="V12:V15"/>
    <mergeCell ref="V38:V41"/>
    <mergeCell ref="AG9:AG11"/>
    <mergeCell ref="AB20:AB23"/>
    <mergeCell ref="AB28:AB30"/>
    <mergeCell ref="AB35:AB37"/>
    <mergeCell ref="V20:V23"/>
    <mergeCell ref="V48:V51"/>
    <mergeCell ref="K8:N8"/>
    <mergeCell ref="R9:R11"/>
    <mergeCell ref="S9:S11"/>
    <mergeCell ref="T9:T11"/>
    <mergeCell ref="L9:L11"/>
    <mergeCell ref="M9:M11"/>
    <mergeCell ref="K16:N16"/>
    <mergeCell ref="O16:O19"/>
    <mergeCell ref="AJ9:AJ11"/>
    <mergeCell ref="AK9:AK11"/>
    <mergeCell ref="AL9:AL11"/>
    <mergeCell ref="AM9:AM11"/>
    <mergeCell ref="AC8:AD8"/>
    <mergeCell ref="AE8:AG8"/>
    <mergeCell ref="AC9:AC11"/>
    <mergeCell ref="AD9:AD11"/>
    <mergeCell ref="AE9:AE11"/>
    <mergeCell ref="AF9:AF11"/>
    <mergeCell ref="Y9:Y11"/>
    <mergeCell ref="Z9:Z11"/>
    <mergeCell ref="AA9:AA11"/>
    <mergeCell ref="Q9:Q11"/>
    <mergeCell ref="AB42:AB43"/>
    <mergeCell ref="A44:I44"/>
    <mergeCell ref="A38:I38"/>
    <mergeCell ref="A31:I31"/>
    <mergeCell ref="A24:I24"/>
    <mergeCell ref="A25:I27"/>
    <mergeCell ref="W8:X8"/>
    <mergeCell ref="B37:I37"/>
    <mergeCell ref="A39:I41"/>
    <mergeCell ref="B42:I42"/>
    <mergeCell ref="B43:I43"/>
    <mergeCell ref="A9:I11"/>
    <mergeCell ref="U9:U11"/>
    <mergeCell ref="K9:K11"/>
    <mergeCell ref="N9:N11"/>
    <mergeCell ref="B23:I23"/>
    <mergeCell ref="Y8:AA8"/>
    <mergeCell ref="A8:I8"/>
    <mergeCell ref="K4:N4"/>
    <mergeCell ref="K3:N3"/>
    <mergeCell ref="A2:I5"/>
    <mergeCell ref="W9:W11"/>
    <mergeCell ref="X9:X11"/>
    <mergeCell ref="O8:O11"/>
    <mergeCell ref="Q8:R8"/>
    <mergeCell ref="S8:U8"/>
    <mergeCell ref="B13:I13"/>
    <mergeCell ref="B21:I21"/>
    <mergeCell ref="A16:I16"/>
    <mergeCell ref="K2:N2"/>
    <mergeCell ref="K5:N5"/>
    <mergeCell ref="A6:I6"/>
    <mergeCell ref="K6:N6"/>
    <mergeCell ref="A7:I7"/>
    <mergeCell ref="B12:I12"/>
    <mergeCell ref="K17:K19"/>
    <mergeCell ref="B14:I14"/>
    <mergeCell ref="B15:I15"/>
    <mergeCell ref="A17:I19"/>
    <mergeCell ref="B20:I20"/>
    <mergeCell ref="B22:I22"/>
    <mergeCell ref="A45:I4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P17"/>
  <sheetViews>
    <sheetView showGridLines="0" zoomScale="70" zoomScaleNormal="70" zoomScalePageLayoutView="0" workbookViewId="0" topLeftCell="T7">
      <selection activeCell="T16" sqref="T16"/>
    </sheetView>
  </sheetViews>
  <sheetFormatPr defaultColWidth="11.421875" defaultRowHeight="12.75"/>
  <cols>
    <col min="1" max="1" width="37.421875" style="10" bestFit="1" customWidth="1"/>
    <col min="2" max="2" width="32.8515625" style="10" customWidth="1"/>
    <col min="3" max="3" width="19.57421875" style="10" customWidth="1"/>
    <col min="4" max="4" width="22.57421875" style="10" customWidth="1"/>
    <col min="5" max="5" width="12.57421875" style="10" customWidth="1"/>
    <col min="6" max="6" width="17.7109375" style="10" customWidth="1"/>
    <col min="7" max="7" width="16.28125" style="10" customWidth="1"/>
    <col min="8" max="8" width="19.00390625" style="10" bestFit="1" customWidth="1"/>
    <col min="9" max="9" width="19.28125" style="10" customWidth="1"/>
    <col min="10" max="10" width="4.7109375" style="10" customWidth="1"/>
    <col min="11" max="14" width="13.7109375" style="10" customWidth="1"/>
    <col min="15" max="15" width="14.00390625" style="10" customWidth="1"/>
    <col min="16" max="16" width="4.7109375" style="10" customWidth="1"/>
    <col min="17" max="17" width="19.8515625" style="10" customWidth="1"/>
    <col min="18" max="18" width="45.7109375" style="10" customWidth="1"/>
    <col min="19" max="19" width="19.8515625" style="10" customWidth="1"/>
    <col min="20" max="20" width="21.140625" style="10" customWidth="1"/>
    <col min="21" max="21" width="45.8515625" style="10" customWidth="1"/>
    <col min="22" max="22" width="10.57421875" style="10" customWidth="1"/>
    <col min="23" max="23" width="22.8515625" style="10" customWidth="1"/>
    <col min="24" max="24" width="38.00390625" style="10" bestFit="1" customWidth="1"/>
    <col min="25" max="25" width="19.8515625" style="10" customWidth="1"/>
    <col min="26" max="26" width="21.8515625" style="10" customWidth="1"/>
    <col min="27" max="27" width="45.421875" style="10" customWidth="1"/>
    <col min="28" max="28" width="10.57421875" style="10" customWidth="1"/>
    <col min="29" max="29" width="22.57421875" style="10" bestFit="1" customWidth="1"/>
    <col min="30" max="30" width="38.00390625" style="10" bestFit="1" customWidth="1"/>
    <col min="31" max="31" width="19.8515625" style="10" customWidth="1"/>
    <col min="32" max="32" width="21.8515625" style="10" customWidth="1"/>
    <col min="33" max="33" width="38.7109375" style="10" bestFit="1" customWidth="1"/>
    <col min="34" max="34" width="10.57421875" style="10" customWidth="1"/>
    <col min="35" max="35" width="22.57421875" style="10" bestFit="1" customWidth="1"/>
    <col min="36" max="36" width="38.00390625" style="10" bestFit="1" customWidth="1"/>
    <col min="37" max="37" width="19.8515625" style="10" customWidth="1"/>
    <col min="38" max="38" width="21.8515625" style="10" customWidth="1"/>
    <col min="39" max="39" width="38.7109375" style="10" bestFit="1" customWidth="1"/>
    <col min="40" max="40" width="10.57421875" style="10" customWidth="1"/>
    <col min="41" max="41" width="13.8515625" style="10" customWidth="1"/>
    <col min="42" max="42" width="14.00390625" style="10" customWidth="1"/>
    <col min="43" max="16384" width="11.421875" style="10" customWidth="1"/>
  </cols>
  <sheetData>
    <row r="2" spans="1:29" ht="23.25" customHeight="1">
      <c r="A2" s="70" t="s">
        <v>8</v>
      </c>
      <c r="B2" s="70"/>
      <c r="C2" s="70"/>
      <c r="D2" s="70"/>
      <c r="E2" s="70"/>
      <c r="F2" s="70"/>
      <c r="G2" s="70"/>
      <c r="H2" s="70"/>
      <c r="I2" s="70"/>
      <c r="K2" s="69"/>
      <c r="L2" s="69"/>
      <c r="M2" s="69"/>
      <c r="N2" s="69"/>
      <c r="O2" s="14"/>
      <c r="AC2" s="8"/>
    </row>
    <row r="3" spans="1:29" ht="23.25" customHeight="1">
      <c r="A3" s="70"/>
      <c r="B3" s="70"/>
      <c r="C3" s="70"/>
      <c r="D3" s="70"/>
      <c r="E3" s="70"/>
      <c r="F3" s="70"/>
      <c r="G3" s="70"/>
      <c r="H3" s="70"/>
      <c r="I3" s="70"/>
      <c r="K3" s="69"/>
      <c r="L3" s="69"/>
      <c r="M3" s="69"/>
      <c r="N3" s="69"/>
      <c r="O3" s="14"/>
      <c r="AC3" s="8"/>
    </row>
    <row r="4" spans="1:29" ht="23.25" customHeight="1">
      <c r="A4" s="70"/>
      <c r="B4" s="70"/>
      <c r="C4" s="70"/>
      <c r="D4" s="70"/>
      <c r="E4" s="70"/>
      <c r="F4" s="70"/>
      <c r="G4" s="70"/>
      <c r="H4" s="70"/>
      <c r="I4" s="70"/>
      <c r="K4" s="69"/>
      <c r="L4" s="69"/>
      <c r="M4" s="69"/>
      <c r="N4" s="69"/>
      <c r="O4" s="14"/>
      <c r="AC4" s="8"/>
    </row>
    <row r="5" spans="1:29" ht="23.25" customHeight="1">
      <c r="A5" s="70"/>
      <c r="B5" s="70"/>
      <c r="C5" s="70"/>
      <c r="D5" s="70"/>
      <c r="E5" s="70"/>
      <c r="F5" s="70"/>
      <c r="G5" s="70"/>
      <c r="H5" s="70"/>
      <c r="I5" s="70"/>
      <c r="K5" s="69"/>
      <c r="L5" s="69"/>
      <c r="M5" s="69"/>
      <c r="N5" s="69"/>
      <c r="O5" s="14"/>
      <c r="AC5" s="8"/>
    </row>
    <row r="6" spans="1:29" ht="30.75" customHeight="1">
      <c r="A6" s="70"/>
      <c r="B6" s="70"/>
      <c r="C6" s="70"/>
      <c r="D6" s="70"/>
      <c r="E6" s="70"/>
      <c r="F6" s="70"/>
      <c r="G6" s="70"/>
      <c r="H6" s="70"/>
      <c r="I6" s="70"/>
      <c r="K6" s="69"/>
      <c r="L6" s="69"/>
      <c r="M6" s="69"/>
      <c r="N6" s="69"/>
      <c r="O6" s="14"/>
      <c r="AC6" s="8"/>
    </row>
    <row r="7" spans="1:29" ht="15.75">
      <c r="A7" s="70"/>
      <c r="B7" s="70"/>
      <c r="C7" s="70"/>
      <c r="D7" s="70"/>
      <c r="E7" s="70"/>
      <c r="F7" s="70"/>
      <c r="G7" s="70"/>
      <c r="H7" s="70"/>
      <c r="I7" s="70"/>
      <c r="K7" s="15"/>
      <c r="L7" s="15"/>
      <c r="M7" s="15"/>
      <c r="N7" s="15"/>
      <c r="O7" s="15"/>
      <c r="AC7" s="11"/>
    </row>
    <row r="8" spans="1:42" ht="27.75" customHeight="1">
      <c r="A8" s="66"/>
      <c r="B8" s="67"/>
      <c r="C8" s="67"/>
      <c r="D8" s="67"/>
      <c r="E8" s="67"/>
      <c r="F8" s="67"/>
      <c r="G8" s="67"/>
      <c r="H8" s="67"/>
      <c r="I8" s="68"/>
      <c r="K8" s="76" t="s">
        <v>0</v>
      </c>
      <c r="L8" s="76"/>
      <c r="M8" s="76"/>
      <c r="N8" s="76"/>
      <c r="O8" s="112" t="s">
        <v>7</v>
      </c>
      <c r="Q8" s="80" t="s">
        <v>16</v>
      </c>
      <c r="R8" s="81"/>
      <c r="S8" s="74" t="s">
        <v>17</v>
      </c>
      <c r="T8" s="74"/>
      <c r="U8" s="74"/>
      <c r="V8" s="104" t="s">
        <v>25</v>
      </c>
      <c r="W8" s="76" t="s">
        <v>18</v>
      </c>
      <c r="X8" s="76"/>
      <c r="Y8" s="74" t="s">
        <v>20</v>
      </c>
      <c r="Z8" s="74"/>
      <c r="AA8" s="74"/>
      <c r="AB8" s="104" t="s">
        <v>25</v>
      </c>
      <c r="AC8" s="76" t="s">
        <v>21</v>
      </c>
      <c r="AD8" s="76"/>
      <c r="AE8" s="74" t="s">
        <v>19</v>
      </c>
      <c r="AF8" s="74"/>
      <c r="AG8" s="74"/>
      <c r="AH8" s="104" t="s">
        <v>25</v>
      </c>
      <c r="AI8" s="76" t="s">
        <v>22</v>
      </c>
      <c r="AJ8" s="76"/>
      <c r="AK8" s="74" t="s">
        <v>23</v>
      </c>
      <c r="AL8" s="74"/>
      <c r="AM8" s="74"/>
      <c r="AN8" s="104" t="s">
        <v>25</v>
      </c>
      <c r="AO8" s="107" t="s">
        <v>26</v>
      </c>
      <c r="AP8" s="107" t="s">
        <v>29</v>
      </c>
    </row>
    <row r="9" spans="1:42" ht="15.75" customHeight="1">
      <c r="A9" s="51" t="s">
        <v>117</v>
      </c>
      <c r="B9" s="52"/>
      <c r="C9" s="52"/>
      <c r="D9" s="52"/>
      <c r="E9" s="52"/>
      <c r="F9" s="52"/>
      <c r="G9" s="52"/>
      <c r="H9" s="52"/>
      <c r="I9" s="53"/>
      <c r="K9" s="71" t="s">
        <v>13</v>
      </c>
      <c r="L9" s="71" t="s">
        <v>12</v>
      </c>
      <c r="M9" s="71" t="s">
        <v>14</v>
      </c>
      <c r="N9" s="71" t="s">
        <v>15</v>
      </c>
      <c r="O9" s="112"/>
      <c r="Q9" s="93" t="s">
        <v>1</v>
      </c>
      <c r="R9" s="101" t="s">
        <v>2</v>
      </c>
      <c r="S9" s="91" t="s">
        <v>3</v>
      </c>
      <c r="T9" s="92" t="s">
        <v>24</v>
      </c>
      <c r="U9" s="91" t="s">
        <v>5</v>
      </c>
      <c r="V9" s="104"/>
      <c r="W9" s="75" t="s">
        <v>1</v>
      </c>
      <c r="X9" s="76" t="s">
        <v>2</v>
      </c>
      <c r="Y9" s="91" t="s">
        <v>3</v>
      </c>
      <c r="Z9" s="92" t="s">
        <v>24</v>
      </c>
      <c r="AA9" s="91" t="s">
        <v>5</v>
      </c>
      <c r="AB9" s="104"/>
      <c r="AC9" s="75" t="s">
        <v>1</v>
      </c>
      <c r="AD9" s="76" t="s">
        <v>2</v>
      </c>
      <c r="AE9" s="91" t="s">
        <v>3</v>
      </c>
      <c r="AF9" s="92" t="s">
        <v>24</v>
      </c>
      <c r="AG9" s="91" t="s">
        <v>5</v>
      </c>
      <c r="AH9" s="104"/>
      <c r="AI9" s="75" t="s">
        <v>1</v>
      </c>
      <c r="AJ9" s="76" t="s">
        <v>2</v>
      </c>
      <c r="AK9" s="91" t="s">
        <v>3</v>
      </c>
      <c r="AL9" s="92" t="s">
        <v>24</v>
      </c>
      <c r="AM9" s="91" t="s">
        <v>5</v>
      </c>
      <c r="AN9" s="104"/>
      <c r="AO9" s="108"/>
      <c r="AP9" s="108"/>
    </row>
    <row r="10" spans="1:42" ht="15.75" customHeight="1">
      <c r="A10" s="54"/>
      <c r="B10" s="55"/>
      <c r="C10" s="55"/>
      <c r="D10" s="55"/>
      <c r="E10" s="55"/>
      <c r="F10" s="55"/>
      <c r="G10" s="55"/>
      <c r="H10" s="55"/>
      <c r="I10" s="56"/>
      <c r="K10" s="72"/>
      <c r="L10" s="72"/>
      <c r="M10" s="72"/>
      <c r="N10" s="72"/>
      <c r="O10" s="112"/>
      <c r="Q10" s="94"/>
      <c r="R10" s="102"/>
      <c r="S10" s="91"/>
      <c r="T10" s="92"/>
      <c r="U10" s="91"/>
      <c r="V10" s="104"/>
      <c r="W10" s="75"/>
      <c r="X10" s="76"/>
      <c r="Y10" s="91"/>
      <c r="Z10" s="92"/>
      <c r="AA10" s="91"/>
      <c r="AB10" s="104"/>
      <c r="AC10" s="75"/>
      <c r="AD10" s="76"/>
      <c r="AE10" s="91"/>
      <c r="AF10" s="92"/>
      <c r="AG10" s="91"/>
      <c r="AH10" s="104"/>
      <c r="AI10" s="75"/>
      <c r="AJ10" s="76"/>
      <c r="AK10" s="91"/>
      <c r="AL10" s="92"/>
      <c r="AM10" s="91"/>
      <c r="AN10" s="104"/>
      <c r="AO10" s="108"/>
      <c r="AP10" s="108"/>
    </row>
    <row r="11" spans="1:42" ht="40.5" customHeight="1">
      <c r="A11" s="57"/>
      <c r="B11" s="58"/>
      <c r="C11" s="58"/>
      <c r="D11" s="58"/>
      <c r="E11" s="58"/>
      <c r="F11" s="58"/>
      <c r="G11" s="58"/>
      <c r="H11" s="58"/>
      <c r="I11" s="59"/>
      <c r="K11" s="73"/>
      <c r="L11" s="73"/>
      <c r="M11" s="73"/>
      <c r="N11" s="73"/>
      <c r="O11" s="112"/>
      <c r="Q11" s="95"/>
      <c r="R11" s="103"/>
      <c r="S11" s="91"/>
      <c r="T11" s="92"/>
      <c r="U11" s="91"/>
      <c r="V11" s="104"/>
      <c r="W11" s="75"/>
      <c r="X11" s="76"/>
      <c r="Y11" s="91"/>
      <c r="Z11" s="92"/>
      <c r="AA11" s="91"/>
      <c r="AB11" s="104"/>
      <c r="AC11" s="75"/>
      <c r="AD11" s="76"/>
      <c r="AE11" s="91"/>
      <c r="AF11" s="92"/>
      <c r="AG11" s="91"/>
      <c r="AH11" s="104"/>
      <c r="AI11" s="75"/>
      <c r="AJ11" s="76"/>
      <c r="AK11" s="91"/>
      <c r="AL11" s="92"/>
      <c r="AM11" s="91"/>
      <c r="AN11" s="104"/>
      <c r="AO11" s="109"/>
      <c r="AP11" s="109"/>
    </row>
    <row r="12" spans="1:42" ht="58.5" customHeight="1">
      <c r="A12" s="3">
        <v>1</v>
      </c>
      <c r="B12" s="63" t="s">
        <v>73</v>
      </c>
      <c r="C12" s="64"/>
      <c r="D12" s="64"/>
      <c r="E12" s="64"/>
      <c r="F12" s="64"/>
      <c r="G12" s="64"/>
      <c r="H12" s="64"/>
      <c r="I12" s="65"/>
      <c r="K12" s="1">
        <v>1</v>
      </c>
      <c r="L12" s="1">
        <v>1</v>
      </c>
      <c r="M12" s="1">
        <v>1</v>
      </c>
      <c r="N12" s="1">
        <v>1</v>
      </c>
      <c r="O12" s="1">
        <f aca="true" t="shared" si="0" ref="O12:O17">K12+L12+M12+N12</f>
        <v>4</v>
      </c>
      <c r="Q12" s="2">
        <v>1</v>
      </c>
      <c r="R12" s="7" t="s">
        <v>103</v>
      </c>
      <c r="S12" s="3">
        <v>0</v>
      </c>
      <c r="T12" s="5">
        <f aca="true" t="shared" si="1" ref="T12:T17">IF(ISERROR(S12/O12),"0%",S12/O12)</f>
        <v>0</v>
      </c>
      <c r="U12" s="7" t="s">
        <v>103</v>
      </c>
      <c r="V12" s="96">
        <f>(T12+T13+T14+T15+T16+T17)/6</f>
        <v>0.42190476190476184</v>
      </c>
      <c r="W12" s="2">
        <v>1</v>
      </c>
      <c r="X12" s="7" t="s">
        <v>102</v>
      </c>
      <c r="Y12" s="3">
        <v>1</v>
      </c>
      <c r="Z12" s="5">
        <f aca="true" t="shared" si="2" ref="Z12:Z17">IF(ISERROR(Y12/O12),"0%",Y12/O12)</f>
        <v>0.25</v>
      </c>
      <c r="AA12" s="1" t="s">
        <v>132</v>
      </c>
      <c r="AB12" s="96">
        <f>(Z12+Z13+Z14+Z15+Z16+Z17)/6</f>
        <v>0.19776643990929707</v>
      </c>
      <c r="AC12" s="2">
        <v>1</v>
      </c>
      <c r="AD12" s="7" t="s">
        <v>102</v>
      </c>
      <c r="AE12" s="3">
        <v>1</v>
      </c>
      <c r="AF12" s="5">
        <f aca="true" t="shared" si="3" ref="AF12:AF17">IF(ISERROR(AE12/O12),"0%",AE12/O12)</f>
        <v>0.25</v>
      </c>
      <c r="AG12" s="1" t="s">
        <v>133</v>
      </c>
      <c r="AH12" s="96">
        <f>(AF12+AF13+AF14+AF15+AF16+AF17)/6</f>
        <v>0.2319954648526077</v>
      </c>
      <c r="AI12" s="2"/>
      <c r="AJ12" s="1"/>
      <c r="AK12" s="3"/>
      <c r="AL12" s="5" t="str">
        <f aca="true" t="shared" si="4" ref="AL12:AL17">IF(ISERROR(AK12/AG12),"0%",AK12/O12)</f>
        <v>0%</v>
      </c>
      <c r="AM12" s="1"/>
      <c r="AN12" s="96">
        <f>(AL12+AL13+AL14+AL15+AL16+AL17)/6</f>
        <v>0</v>
      </c>
      <c r="AO12" s="13">
        <f aca="true" t="shared" si="5" ref="AO12:AO17">T12+Z12+AF12+AL12</f>
        <v>0.5</v>
      </c>
      <c r="AP12" s="120">
        <f>V12+AB12+AH12+AN12</f>
        <v>0.8516666666666666</v>
      </c>
    </row>
    <row r="13" spans="1:42" ht="54.75" customHeight="1">
      <c r="A13" s="3">
        <v>2</v>
      </c>
      <c r="B13" s="63" t="s">
        <v>74</v>
      </c>
      <c r="C13" s="64"/>
      <c r="D13" s="64"/>
      <c r="E13" s="64"/>
      <c r="F13" s="64"/>
      <c r="G13" s="64"/>
      <c r="H13" s="64"/>
      <c r="I13" s="65"/>
      <c r="K13" s="1">
        <v>1</v>
      </c>
      <c r="L13" s="1"/>
      <c r="M13" s="1"/>
      <c r="N13" s="1"/>
      <c r="O13" s="1">
        <f t="shared" si="0"/>
        <v>1</v>
      </c>
      <c r="Q13" s="2">
        <v>1</v>
      </c>
      <c r="R13" s="7" t="s">
        <v>104</v>
      </c>
      <c r="S13" s="3">
        <v>1</v>
      </c>
      <c r="T13" s="5">
        <f t="shared" si="1"/>
        <v>1</v>
      </c>
      <c r="U13" s="7" t="s">
        <v>105</v>
      </c>
      <c r="V13" s="105"/>
      <c r="W13" s="2"/>
      <c r="X13" s="7"/>
      <c r="Y13" s="3"/>
      <c r="Z13" s="5">
        <f t="shared" si="2"/>
        <v>0</v>
      </c>
      <c r="AA13" s="1"/>
      <c r="AB13" s="105"/>
      <c r="AC13" s="2"/>
      <c r="AD13" s="1"/>
      <c r="AE13" s="3"/>
      <c r="AF13" s="5">
        <f t="shared" si="3"/>
        <v>0</v>
      </c>
      <c r="AG13" s="1"/>
      <c r="AH13" s="105"/>
      <c r="AI13" s="2"/>
      <c r="AJ13" s="1"/>
      <c r="AK13" s="3"/>
      <c r="AL13" s="5" t="str">
        <f t="shared" si="4"/>
        <v>0%</v>
      </c>
      <c r="AM13" s="1"/>
      <c r="AN13" s="105"/>
      <c r="AO13" s="13">
        <f t="shared" si="5"/>
        <v>1</v>
      </c>
      <c r="AP13" s="121"/>
    </row>
    <row r="14" spans="1:42" ht="58.5" customHeight="1">
      <c r="A14" s="3">
        <v>3</v>
      </c>
      <c r="B14" s="48" t="s">
        <v>75</v>
      </c>
      <c r="C14" s="49"/>
      <c r="D14" s="49"/>
      <c r="E14" s="49"/>
      <c r="F14" s="49"/>
      <c r="G14" s="49"/>
      <c r="H14" s="49"/>
      <c r="I14" s="50"/>
      <c r="K14" s="1">
        <v>2</v>
      </c>
      <c r="L14" s="1">
        <v>1</v>
      </c>
      <c r="M14" s="1">
        <v>1</v>
      </c>
      <c r="N14" s="1"/>
      <c r="O14" s="1">
        <f t="shared" si="0"/>
        <v>4</v>
      </c>
      <c r="Q14" s="2">
        <v>2</v>
      </c>
      <c r="R14" s="7" t="s">
        <v>107</v>
      </c>
      <c r="S14" s="3">
        <v>2</v>
      </c>
      <c r="T14" s="5">
        <f t="shared" si="1"/>
        <v>0.5</v>
      </c>
      <c r="U14" s="7" t="s">
        <v>156</v>
      </c>
      <c r="V14" s="105"/>
      <c r="W14" s="2">
        <v>1</v>
      </c>
      <c r="X14" s="1" t="s">
        <v>134</v>
      </c>
      <c r="Y14" s="3">
        <v>1</v>
      </c>
      <c r="Z14" s="5">
        <f t="shared" si="2"/>
        <v>0.25</v>
      </c>
      <c r="AA14" s="7" t="s">
        <v>157</v>
      </c>
      <c r="AB14" s="105"/>
      <c r="AC14" s="2">
        <v>1</v>
      </c>
      <c r="AD14" s="7" t="s">
        <v>157</v>
      </c>
      <c r="AE14" s="3">
        <v>1</v>
      </c>
      <c r="AF14" s="5">
        <f t="shared" si="3"/>
        <v>0.25</v>
      </c>
      <c r="AG14" s="7" t="s">
        <v>157</v>
      </c>
      <c r="AH14" s="105"/>
      <c r="AI14" s="2"/>
      <c r="AJ14" s="1"/>
      <c r="AK14" s="3"/>
      <c r="AL14" s="5" t="str">
        <f t="shared" si="4"/>
        <v>0%</v>
      </c>
      <c r="AM14" s="1"/>
      <c r="AN14" s="105"/>
      <c r="AO14" s="13">
        <f t="shared" si="5"/>
        <v>1</v>
      </c>
      <c r="AP14" s="121"/>
    </row>
    <row r="15" spans="1:42" ht="45" customHeight="1">
      <c r="A15" s="3">
        <v>4</v>
      </c>
      <c r="B15" s="48" t="s">
        <v>76</v>
      </c>
      <c r="C15" s="49"/>
      <c r="D15" s="49"/>
      <c r="E15" s="49"/>
      <c r="F15" s="49"/>
      <c r="G15" s="49"/>
      <c r="H15" s="49"/>
      <c r="I15" s="50"/>
      <c r="K15" s="1"/>
      <c r="L15" s="1">
        <v>167</v>
      </c>
      <c r="M15" s="1">
        <v>127</v>
      </c>
      <c r="N15" s="1"/>
      <c r="O15" s="1">
        <f t="shared" si="0"/>
        <v>294</v>
      </c>
      <c r="Q15" s="2">
        <v>0</v>
      </c>
      <c r="R15" s="7"/>
      <c r="S15" s="3">
        <v>0</v>
      </c>
      <c r="T15" s="5">
        <f t="shared" si="1"/>
        <v>0</v>
      </c>
      <c r="U15" s="1"/>
      <c r="V15" s="105"/>
      <c r="W15" s="2">
        <v>167</v>
      </c>
      <c r="X15" s="1" t="s">
        <v>118</v>
      </c>
      <c r="Y15" s="3">
        <v>167</v>
      </c>
      <c r="Z15" s="5">
        <f t="shared" si="2"/>
        <v>0.5680272108843537</v>
      </c>
      <c r="AA15" s="1" t="s">
        <v>119</v>
      </c>
      <c r="AB15" s="105"/>
      <c r="AC15" s="2">
        <v>127</v>
      </c>
      <c r="AD15" s="1" t="s">
        <v>138</v>
      </c>
      <c r="AE15" s="3">
        <v>127</v>
      </c>
      <c r="AF15" s="5">
        <f t="shared" si="3"/>
        <v>0.43197278911564624</v>
      </c>
      <c r="AG15" s="7" t="s">
        <v>119</v>
      </c>
      <c r="AH15" s="105"/>
      <c r="AI15" s="2"/>
      <c r="AJ15" s="1"/>
      <c r="AK15" s="3"/>
      <c r="AL15" s="5" t="str">
        <f t="shared" si="4"/>
        <v>0%</v>
      </c>
      <c r="AM15" s="1"/>
      <c r="AN15" s="105"/>
      <c r="AO15" s="13">
        <f t="shared" si="5"/>
        <v>1</v>
      </c>
      <c r="AP15" s="121"/>
    </row>
    <row r="16" spans="1:42" ht="75">
      <c r="A16" s="3">
        <v>5</v>
      </c>
      <c r="B16" s="60" t="s">
        <v>77</v>
      </c>
      <c r="C16" s="61"/>
      <c r="D16" s="61"/>
      <c r="E16" s="61"/>
      <c r="F16" s="61"/>
      <c r="G16" s="61"/>
      <c r="H16" s="61"/>
      <c r="I16" s="62"/>
      <c r="K16" s="1">
        <v>175</v>
      </c>
      <c r="L16" s="1">
        <v>175</v>
      </c>
      <c r="M16" s="1">
        <v>175</v>
      </c>
      <c r="N16" s="1">
        <v>175</v>
      </c>
      <c r="O16" s="1">
        <f t="shared" si="0"/>
        <v>700</v>
      </c>
      <c r="Q16" s="2">
        <v>22</v>
      </c>
      <c r="R16" s="1" t="s">
        <v>150</v>
      </c>
      <c r="S16" s="3">
        <v>22</v>
      </c>
      <c r="T16" s="5">
        <f t="shared" si="1"/>
        <v>0.03142857142857143</v>
      </c>
      <c r="U16" s="7" t="s">
        <v>151</v>
      </c>
      <c r="V16" s="105"/>
      <c r="W16" s="2">
        <v>83</v>
      </c>
      <c r="X16" s="7" t="s">
        <v>84</v>
      </c>
      <c r="Y16" s="3">
        <v>83</v>
      </c>
      <c r="Z16" s="5">
        <f t="shared" si="2"/>
        <v>0.11857142857142858</v>
      </c>
      <c r="AA16" s="1"/>
      <c r="AB16" s="105"/>
      <c r="AC16" s="2">
        <v>322</v>
      </c>
      <c r="AD16" s="7" t="s">
        <v>152</v>
      </c>
      <c r="AE16" s="3">
        <v>322</v>
      </c>
      <c r="AF16" s="5">
        <f t="shared" si="3"/>
        <v>0.46</v>
      </c>
      <c r="AG16" s="7" t="s">
        <v>153</v>
      </c>
      <c r="AH16" s="105"/>
      <c r="AI16" s="2"/>
      <c r="AJ16" s="1"/>
      <c r="AK16" s="3"/>
      <c r="AL16" s="5" t="str">
        <f t="shared" si="4"/>
        <v>0%</v>
      </c>
      <c r="AM16" s="1"/>
      <c r="AN16" s="105"/>
      <c r="AO16" s="13">
        <f t="shared" si="5"/>
        <v>0.6100000000000001</v>
      </c>
      <c r="AP16" s="121"/>
    </row>
    <row r="17" spans="1:42" ht="58.5" customHeight="1">
      <c r="A17" s="3">
        <v>6</v>
      </c>
      <c r="B17" s="60" t="s">
        <v>78</v>
      </c>
      <c r="C17" s="61"/>
      <c r="D17" s="61"/>
      <c r="E17" s="61"/>
      <c r="F17" s="61"/>
      <c r="G17" s="61"/>
      <c r="H17" s="61"/>
      <c r="I17" s="62"/>
      <c r="K17" s="1">
        <v>1</v>
      </c>
      <c r="L17" s="1"/>
      <c r="M17" s="1"/>
      <c r="N17" s="1"/>
      <c r="O17" s="1">
        <f t="shared" si="0"/>
        <v>1</v>
      </c>
      <c r="Q17" s="2">
        <v>1</v>
      </c>
      <c r="R17" s="37" t="s">
        <v>100</v>
      </c>
      <c r="S17" s="3">
        <v>1</v>
      </c>
      <c r="T17" s="5">
        <f t="shared" si="1"/>
        <v>1</v>
      </c>
      <c r="U17" s="7" t="s">
        <v>101</v>
      </c>
      <c r="V17" s="106"/>
      <c r="W17" s="2"/>
      <c r="X17" s="1"/>
      <c r="Y17" s="3"/>
      <c r="Z17" s="5">
        <f t="shared" si="2"/>
        <v>0</v>
      </c>
      <c r="AA17" s="1"/>
      <c r="AB17" s="106"/>
      <c r="AC17" s="2"/>
      <c r="AD17" s="1"/>
      <c r="AE17" s="3"/>
      <c r="AF17" s="5">
        <f t="shared" si="3"/>
        <v>0</v>
      </c>
      <c r="AG17" s="1"/>
      <c r="AH17" s="106"/>
      <c r="AI17" s="2"/>
      <c r="AJ17" s="1"/>
      <c r="AK17" s="3"/>
      <c r="AL17" s="5" t="str">
        <f t="shared" si="4"/>
        <v>0%</v>
      </c>
      <c r="AM17" s="1"/>
      <c r="AN17" s="106"/>
      <c r="AO17" s="13">
        <f t="shared" si="5"/>
        <v>1</v>
      </c>
      <c r="AP17" s="122"/>
    </row>
  </sheetData>
  <sheetProtection/>
  <mergeCells count="61">
    <mergeCell ref="AN12:AN17"/>
    <mergeCell ref="AP12:AP17"/>
    <mergeCell ref="B17:I17"/>
    <mergeCell ref="B16:I16"/>
    <mergeCell ref="B13:I13"/>
    <mergeCell ref="B14:I14"/>
    <mergeCell ref="B15:I15"/>
    <mergeCell ref="B12:I12"/>
    <mergeCell ref="V12:V17"/>
    <mergeCell ref="N9:N11"/>
    <mergeCell ref="Q9:Q11"/>
    <mergeCell ref="AH12:AH17"/>
    <mergeCell ref="AB12:AB17"/>
    <mergeCell ref="R9:R11"/>
    <mergeCell ref="S9:S11"/>
    <mergeCell ref="T9:T11"/>
    <mergeCell ref="AH8:AH11"/>
    <mergeCell ref="Y9:Y11"/>
    <mergeCell ref="Z9:Z11"/>
    <mergeCell ref="AD9:AD11"/>
    <mergeCell ref="AC8:AD8"/>
    <mergeCell ref="AE8:AG8"/>
    <mergeCell ref="W9:W11"/>
    <mergeCell ref="X9:X11"/>
    <mergeCell ref="AC9:AC11"/>
    <mergeCell ref="U9:U11"/>
    <mergeCell ref="AE9:AE11"/>
    <mergeCell ref="AF9:AF11"/>
    <mergeCell ref="AN8:AN11"/>
    <mergeCell ref="AG9:AG11"/>
    <mergeCell ref="AA9:AA11"/>
    <mergeCell ref="V8:V11"/>
    <mergeCell ref="W8:X8"/>
    <mergeCell ref="Y8:AA8"/>
    <mergeCell ref="AB8:AB11"/>
    <mergeCell ref="AO8:AO11"/>
    <mergeCell ref="AP8:AP11"/>
    <mergeCell ref="AI9:AI11"/>
    <mergeCell ref="AJ9:AJ11"/>
    <mergeCell ref="AK9:AK11"/>
    <mergeCell ref="AL9:AL11"/>
    <mergeCell ref="AM9:AM11"/>
    <mergeCell ref="AI8:AJ8"/>
    <mergeCell ref="AK8:AM8"/>
    <mergeCell ref="A7:I7"/>
    <mergeCell ref="A8:I8"/>
    <mergeCell ref="K8:N8"/>
    <mergeCell ref="O8:O11"/>
    <mergeCell ref="Q8:R8"/>
    <mergeCell ref="S8:U8"/>
    <mergeCell ref="A9:I11"/>
    <mergeCell ref="K9:K11"/>
    <mergeCell ref="L9:L11"/>
    <mergeCell ref="M9:M11"/>
    <mergeCell ref="A2:I5"/>
    <mergeCell ref="K2:N2"/>
    <mergeCell ref="K3:N3"/>
    <mergeCell ref="K4:N4"/>
    <mergeCell ref="K5:N5"/>
    <mergeCell ref="A6:I6"/>
    <mergeCell ref="K6:N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4:K60"/>
  <sheetViews>
    <sheetView zoomScalePageLayoutView="0" workbookViewId="0" topLeftCell="A37">
      <selection activeCell="E53" sqref="E53"/>
    </sheetView>
  </sheetViews>
  <sheetFormatPr defaultColWidth="11.421875" defaultRowHeight="12.75"/>
  <cols>
    <col min="2" max="2" width="77.00390625" style="0" customWidth="1"/>
    <col min="3" max="3" width="18.57421875" style="0" customWidth="1"/>
  </cols>
  <sheetData>
    <row r="4" spans="2:5" ht="15.75">
      <c r="B4" s="126" t="s">
        <v>95</v>
      </c>
      <c r="C4" s="126"/>
      <c r="D4" s="17"/>
      <c r="E4" s="17"/>
    </row>
    <row r="5" spans="2:5" ht="12.75">
      <c r="B5" s="18"/>
      <c r="C5" s="18"/>
      <c r="D5" s="18"/>
      <c r="E5" s="18"/>
    </row>
    <row r="7" spans="2:5" ht="12.75">
      <c r="B7" s="23" t="s">
        <v>94</v>
      </c>
      <c r="C7" s="24" t="s">
        <v>92</v>
      </c>
      <c r="D7" s="25"/>
      <c r="E7" s="25"/>
    </row>
    <row r="8" spans="2:5" ht="25.5">
      <c r="B8" s="26" t="s">
        <v>31</v>
      </c>
      <c r="C8" s="34">
        <f>'Plan Estrategico'!AP12</f>
        <v>1</v>
      </c>
      <c r="D8" s="25"/>
      <c r="E8" s="25"/>
    </row>
    <row r="9" spans="2:5" ht="51">
      <c r="B9" s="27" t="s">
        <v>49</v>
      </c>
      <c r="C9" s="34">
        <f>'Plan Estrategico'!AP20</f>
        <v>0.6525000000000001</v>
      </c>
      <c r="D9" s="28"/>
      <c r="E9" s="28"/>
    </row>
    <row r="10" spans="2:5" ht="25.5">
      <c r="B10" s="26" t="s">
        <v>50</v>
      </c>
      <c r="C10" s="34">
        <f>'Plan Estrategico'!AP28</f>
        <v>0.5394990009087364</v>
      </c>
      <c r="D10" s="28"/>
      <c r="E10" s="28"/>
    </row>
    <row r="11" spans="2:5" ht="38.25">
      <c r="B11" s="27" t="s">
        <v>55</v>
      </c>
      <c r="C11" s="34">
        <f>'Plan Estrategico'!AP35</f>
        <v>0.6666666666666666</v>
      </c>
      <c r="D11" s="28"/>
      <c r="E11" s="28"/>
    </row>
    <row r="12" spans="2:5" ht="25.5">
      <c r="B12" s="47" t="s">
        <v>61</v>
      </c>
      <c r="C12" s="34">
        <f>'Plan Estrategico'!AP42</f>
        <v>0</v>
      </c>
      <c r="D12" s="28"/>
      <c r="E12" s="28"/>
    </row>
    <row r="13" spans="2:5" ht="38.25">
      <c r="B13" s="27" t="s">
        <v>66</v>
      </c>
      <c r="C13" s="34">
        <f>'Plan Estrategico'!AP48</f>
        <v>0.6607142857142857</v>
      </c>
      <c r="D13" s="28"/>
      <c r="E13" s="28"/>
    </row>
    <row r="14" spans="2:5" ht="12.75">
      <c r="B14" s="23" t="s">
        <v>96</v>
      </c>
      <c r="C14" s="23" t="s">
        <v>92</v>
      </c>
      <c r="D14" s="28"/>
      <c r="E14" s="28"/>
    </row>
    <row r="15" spans="2:5" ht="25.5">
      <c r="B15" s="27" t="s">
        <v>73</v>
      </c>
      <c r="C15" s="32">
        <f>'Objetivo de Calidad'!AO12</f>
        <v>0.5</v>
      </c>
      <c r="D15" s="28"/>
      <c r="E15" s="28"/>
    </row>
    <row r="16" spans="2:5" ht="38.25">
      <c r="B16" s="27" t="s">
        <v>74</v>
      </c>
      <c r="C16" s="32">
        <f>'Objetivo de Calidad'!AO13</f>
        <v>1</v>
      </c>
      <c r="D16" s="28"/>
      <c r="E16" s="28"/>
    </row>
    <row r="17" spans="2:5" ht="38.25">
      <c r="B17" s="27" t="s">
        <v>75</v>
      </c>
      <c r="C17" s="32">
        <f>'Objetivo de Calidad'!AO14</f>
        <v>1</v>
      </c>
      <c r="D17" s="28"/>
      <c r="E17" s="28"/>
    </row>
    <row r="18" spans="2:5" ht="25.5">
      <c r="B18" s="27" t="s">
        <v>76</v>
      </c>
      <c r="C18" s="32">
        <f>'Objetivo de Calidad'!AO15</f>
        <v>1</v>
      </c>
      <c r="D18" s="28"/>
      <c r="E18" s="28"/>
    </row>
    <row r="19" spans="2:5" ht="25.5">
      <c r="B19" s="27" t="s">
        <v>77</v>
      </c>
      <c r="C19" s="32">
        <f>'Objetivo de Calidad'!AO16</f>
        <v>0.6100000000000001</v>
      </c>
      <c r="D19" s="28"/>
      <c r="E19" s="28"/>
    </row>
    <row r="20" spans="2:5" ht="38.25">
      <c r="B20" s="27" t="s">
        <v>78</v>
      </c>
      <c r="C20" s="32">
        <f>'Objetivo de Calidad'!AO17</f>
        <v>1</v>
      </c>
      <c r="D20" s="28"/>
      <c r="E20" s="28"/>
    </row>
    <row r="21" spans="2:5" ht="12.75">
      <c r="B21" s="19"/>
      <c r="C21" s="29"/>
      <c r="D21" s="30"/>
      <c r="E21" s="30"/>
    </row>
    <row r="22" spans="2:5" ht="12.75">
      <c r="B22" s="31" t="s">
        <v>97</v>
      </c>
      <c r="C22" s="33">
        <f>(C8+C9+C10+C11+C12+C13)/6</f>
        <v>0.5865633255482814</v>
      </c>
      <c r="D22" s="28"/>
      <c r="E22" s="28"/>
    </row>
    <row r="23" spans="2:3" ht="12.75">
      <c r="B23" s="35" t="s">
        <v>98</v>
      </c>
      <c r="C23" s="36">
        <f>'Objetivo de Calidad'!AP12</f>
        <v>0.8516666666666666</v>
      </c>
    </row>
    <row r="24" spans="2:11" ht="12.75">
      <c r="B24" s="21"/>
      <c r="C24" s="21"/>
      <c r="D24" s="21"/>
      <c r="E24" s="21"/>
      <c r="F24" s="21"/>
      <c r="G24" s="21"/>
      <c r="H24" s="21"/>
      <c r="I24" s="21"/>
      <c r="J24" s="21"/>
      <c r="K24" s="21"/>
    </row>
    <row r="43" spans="2:5" ht="15.75">
      <c r="B43" s="125" t="s">
        <v>93</v>
      </c>
      <c r="C43" s="125"/>
      <c r="D43" s="22"/>
      <c r="E43" s="22"/>
    </row>
    <row r="44" spans="2:3" ht="12.75" customHeight="1">
      <c r="B44" s="22"/>
      <c r="C44" s="22"/>
    </row>
    <row r="45" spans="2:5" ht="12.75">
      <c r="B45" s="123" t="s">
        <v>160</v>
      </c>
      <c r="C45" s="124"/>
      <c r="D45" s="20"/>
      <c r="E45" s="20"/>
    </row>
    <row r="46" spans="2:5" ht="12.75">
      <c r="B46" s="124"/>
      <c r="C46" s="124"/>
      <c r="D46" s="20"/>
      <c r="E46" s="20"/>
    </row>
    <row r="47" spans="2:5" ht="12.75">
      <c r="B47" s="124"/>
      <c r="C47" s="124"/>
      <c r="D47" s="20"/>
      <c r="E47" s="20"/>
    </row>
    <row r="48" spans="2:5" ht="12.75">
      <c r="B48" s="124"/>
      <c r="C48" s="124"/>
      <c r="D48" s="20"/>
      <c r="E48" s="20"/>
    </row>
    <row r="49" spans="2:5" ht="12.75">
      <c r="B49" s="124"/>
      <c r="C49" s="124"/>
      <c r="D49" s="20"/>
      <c r="E49" s="20"/>
    </row>
    <row r="50" spans="2:5" ht="12.75">
      <c r="B50" s="124"/>
      <c r="C50" s="124"/>
      <c r="D50" s="20"/>
      <c r="E50" s="20"/>
    </row>
    <row r="51" spans="2:5" ht="12.75">
      <c r="B51" s="124"/>
      <c r="C51" s="124"/>
      <c r="D51" s="20"/>
      <c r="E51" s="20"/>
    </row>
    <row r="52" spans="2:5" ht="12.75">
      <c r="B52" s="124"/>
      <c r="C52" s="124"/>
      <c r="D52" s="20"/>
      <c r="E52" s="20"/>
    </row>
    <row r="53" spans="2:3" ht="12.75">
      <c r="B53" s="124"/>
      <c r="C53" s="124"/>
    </row>
    <row r="54" spans="2:3" ht="12.75">
      <c r="B54" s="124"/>
      <c r="C54" s="124"/>
    </row>
    <row r="55" spans="2:3" ht="12.75">
      <c r="B55" s="124"/>
      <c r="C55" s="124"/>
    </row>
    <row r="56" spans="2:3" ht="12.75">
      <c r="B56" s="124"/>
      <c r="C56" s="124"/>
    </row>
    <row r="57" spans="2:3" ht="12.75">
      <c r="B57" s="124"/>
      <c r="C57" s="124"/>
    </row>
    <row r="58" spans="2:3" ht="12.75">
      <c r="B58" s="124"/>
      <c r="C58" s="124"/>
    </row>
    <row r="59" spans="2:3" ht="12.75">
      <c r="B59" s="124"/>
      <c r="C59" s="124"/>
    </row>
    <row r="60" spans="2:3" ht="12.75">
      <c r="B60" s="124"/>
      <c r="C60" s="124"/>
    </row>
  </sheetData>
  <sheetProtection/>
  <mergeCells count="3">
    <mergeCell ref="B45:C60"/>
    <mergeCell ref="B43:C43"/>
    <mergeCell ref="B4:C4"/>
  </mergeCells>
  <printOptions/>
  <pageMargins left="0.7086614173228347" right="0.7086614173228347" top="0.1968503937007874" bottom="0.1968503937007874" header="0.31496062992125984" footer="0.31496062992125984"/>
  <pageSetup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dc:creator>
  <cp:keywords/>
  <dc:description/>
  <cp:lastModifiedBy>Usuario</cp:lastModifiedBy>
  <cp:lastPrinted>2020-08-31T16:07:33Z</cp:lastPrinted>
  <dcterms:created xsi:type="dcterms:W3CDTF">2008-01-25T19:35:20Z</dcterms:created>
  <dcterms:modified xsi:type="dcterms:W3CDTF">2020-10-14T14:11:43Z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764c76e4-a66e-498e-a3b3-7bca7212d855</vt:lpwstr>
  </property>
</Properties>
</file>